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codeName="DieseArbeitsmappe" defaultThemeVersion="124226"/>
  <mc:AlternateContent xmlns:mc="http://schemas.openxmlformats.org/markup-compatibility/2006">
    <mc:Choice Requires="x15">
      <x15ac:absPath xmlns:x15ac="http://schemas.microsoft.com/office/spreadsheetml/2010/11/ac" url="\\FSRV\SMBOnline\06_Ausweisung\06_Prozesse\IVW_Beitragsrechner_Digitalangebote\"/>
    </mc:Choice>
  </mc:AlternateContent>
  <xr:revisionPtr revIDLastSave="0" documentId="13_ncr:1_{AE9A61C8-BC35-4FC4-995C-4E3736C95FC9}" xr6:coauthVersionLast="46" xr6:coauthVersionMax="46" xr10:uidLastSave="{00000000-0000-0000-0000-000000000000}"/>
  <bookViews>
    <workbookView xWindow="-120" yWindow="-120" windowWidth="20760" windowHeight="11175" xr2:uid="{00000000-000D-0000-FFFF-FFFF00000000}"/>
  </bookViews>
  <sheets>
    <sheet name="Tabelle1" sheetId="1" r:id="rId1"/>
    <sheet name="Tabelle2" sheetId="2" r:id="rId2"/>
    <sheet name="Tabelle3" sheetId="3" r:id="rId3"/>
  </sheets>
  <definedNames>
    <definedName name="_xlnm.Print_Area" localSheetId="0">Tabelle1!$A$1:$H$68</definedName>
  </definedNames>
  <calcPr calcId="191029"/>
</workbook>
</file>

<file path=xl/calcChain.xml><?xml version="1.0" encoding="utf-8"?>
<calcChain xmlns="http://schemas.openxmlformats.org/spreadsheetml/2006/main">
  <c r="D50" i="1" l="1"/>
  <c r="D49" i="1"/>
  <c r="C53" i="1"/>
  <c r="C52" i="1"/>
  <c r="C51" i="1"/>
  <c r="C50" i="1"/>
  <c r="C49" i="1"/>
  <c r="C44" i="1"/>
  <c r="E49" i="1" l="1"/>
  <c r="H49" i="1" s="1"/>
  <c r="C45" i="1"/>
  <c r="C46" i="1"/>
  <c r="C47" i="1"/>
  <c r="C48" i="1"/>
  <c r="D44" i="1"/>
  <c r="C55" i="1"/>
  <c r="C56" i="1"/>
  <c r="C57" i="1"/>
  <c r="C58" i="1"/>
  <c r="C54" i="1"/>
  <c r="D54" i="1"/>
  <c r="D55" i="1"/>
  <c r="D56" i="1"/>
  <c r="D57" i="1"/>
  <c r="D58" i="1"/>
  <c r="F58" i="1" l="1"/>
  <c r="F49" i="1"/>
  <c r="D52" i="1" l="1"/>
  <c r="D53" i="1"/>
  <c r="D51" i="1"/>
  <c r="F52" i="1"/>
  <c r="F53" i="1"/>
  <c r="E58" i="1" l="1"/>
  <c r="H58" i="1" s="1"/>
  <c r="G58" i="1" s="1"/>
  <c r="E53" i="1"/>
  <c r="E50" i="1"/>
  <c r="H50" i="1" s="1"/>
  <c r="F51" i="1"/>
  <c r="F50" i="1"/>
  <c r="H53" i="1" l="1"/>
  <c r="G53" i="1" s="1"/>
  <c r="E51" i="1"/>
  <c r="H51" i="1" s="1"/>
  <c r="G51" i="1" l="1"/>
  <c r="F55" i="1"/>
  <c r="F56" i="1"/>
  <c r="F57" i="1"/>
  <c r="F54" i="1"/>
  <c r="F45" i="1"/>
  <c r="F46" i="1"/>
  <c r="F47" i="1"/>
  <c r="F48" i="1"/>
  <c r="F44" i="1"/>
  <c r="E52" i="1"/>
  <c r="D45" i="1"/>
  <c r="D46" i="1"/>
  <c r="D47" i="1"/>
  <c r="D48" i="1"/>
  <c r="E57" i="1"/>
  <c r="H57" i="1" s="1"/>
  <c r="G57" i="1" s="1"/>
  <c r="E55" i="1"/>
  <c r="H55" i="1" s="1"/>
  <c r="G55" i="1" s="1"/>
  <c r="H52" i="1" l="1"/>
  <c r="G52" i="1" s="1"/>
  <c r="E54" i="1"/>
  <c r="H54" i="1" s="1"/>
  <c r="G54" i="1" s="1"/>
  <c r="F60" i="1"/>
  <c r="E48" i="1"/>
  <c r="H48" i="1" s="1"/>
  <c r="G48" i="1" s="1"/>
  <c r="E47" i="1"/>
  <c r="E46" i="1"/>
  <c r="H46" i="1" s="1"/>
  <c r="G46" i="1" s="1"/>
  <c r="E44" i="1"/>
  <c r="E45" i="1"/>
  <c r="E56" i="1"/>
  <c r="H56" i="1" s="1"/>
  <c r="G56" i="1" s="1"/>
  <c r="H45" i="1" l="1"/>
  <c r="G45" i="1" s="1"/>
  <c r="E60" i="1"/>
  <c r="E62" i="1"/>
  <c r="H44" i="1"/>
  <c r="G44" i="1" s="1"/>
  <c r="H47" i="1"/>
  <c r="G47" i="1" s="1"/>
  <c r="G49" i="1"/>
  <c r="G50" i="1"/>
  <c r="G60" i="1" l="1"/>
  <c r="G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Katrin Bögelsack</author>
  </authors>
  <commentList>
    <comment ref="F11" authorId="0" shapeId="0" xr:uid="{00000000-0006-0000-0000-000001000000}">
      <text>
        <r>
          <rPr>
            <sz val="7"/>
            <color indexed="81"/>
            <rFont val="Tahoma"/>
            <family val="2"/>
          </rPr>
          <t>Ab 01.01.2018 gilt eine neue Beitragsordnung für die mobile enabled Websites (MEW), welche in drei Stufen bis zum Jahr 2020 eingeführt wird. Informationen zu den zukünftigen Beiträgen finden Sie weiter unten.</t>
        </r>
      </text>
    </comment>
    <comment ref="F12" authorId="0" shapeId="0" xr:uid="{00000000-0006-0000-0000-000002000000}">
      <text>
        <r>
          <rPr>
            <sz val="7"/>
            <color indexed="81"/>
            <rFont val="Tahoma"/>
            <family val="2"/>
          </rPr>
          <t>Der Aufnahmebeitrag halbiert sich für jedes weitere App-Angebot, das vom selben IVW-Mitglied zeitgleich (d.h. am selben Tag) angemeldet wird. Die ist in den Berechnungen unten nicht berücksichtigt.</t>
        </r>
      </text>
    </comment>
  </commentList>
</comments>
</file>

<file path=xl/sharedStrings.xml><?xml version="1.0" encoding="utf-8"?>
<sst xmlns="http://schemas.openxmlformats.org/spreadsheetml/2006/main" count="67" uniqueCount="38">
  <si>
    <t>Anzahl der Angebote</t>
  </si>
  <si>
    <t>Online-Angebote</t>
  </si>
  <si>
    <t>Apps</t>
  </si>
  <si>
    <t>Online-Angebot 1</t>
  </si>
  <si>
    <t>Online-Angebot 2</t>
  </si>
  <si>
    <t>Online-Angebot 3</t>
  </si>
  <si>
    <t>Online-Angebot 4</t>
  </si>
  <si>
    <t>Online-Angebot 5</t>
  </si>
  <si>
    <t>App 1</t>
  </si>
  <si>
    <t>App 2</t>
  </si>
  <si>
    <t>App 3</t>
  </si>
  <si>
    <t>App 4</t>
  </si>
  <si>
    <t>einmalige Beiträge</t>
  </si>
  <si>
    <t>jährlicher Beitrag</t>
  </si>
  <si>
    <t>Aufnahme</t>
  </si>
  <si>
    <t>Pis</t>
  </si>
  <si>
    <t xml:space="preserve">obligatorische Aufnahmeprüfung </t>
  </si>
  <si>
    <t>Gesamt</t>
  </si>
  <si>
    <t>jährlich:</t>
  </si>
  <si>
    <t>einmalig:</t>
  </si>
  <si>
    <t>Beitragsberechnung</t>
  </si>
  <si>
    <t>&gt;&gt; Link zur Beitragsordnung für Apps</t>
  </si>
  <si>
    <t>&gt;&gt; Link zum Aufnahmeformular</t>
  </si>
  <si>
    <t>&gt;&gt; Link zur Beitragsordnung für MEWs</t>
  </si>
  <si>
    <t>App 5</t>
  </si>
  <si>
    <r>
      <t xml:space="preserve">Bitte </t>
    </r>
    <r>
      <rPr>
        <b/>
        <sz val="10"/>
        <color theme="1"/>
        <rFont val="Arial"/>
        <family val="2"/>
      </rPr>
      <t>löschen</t>
    </r>
    <r>
      <rPr>
        <sz val="10"/>
        <color theme="1"/>
        <rFont val="Arial"/>
        <family val="2"/>
      </rPr>
      <t xml:space="preserve"> Sie die Beträge aus den Feldern, bevor Sie die Anzahl der Angebote in </t>
    </r>
    <r>
      <rPr>
        <b/>
        <sz val="10"/>
        <color rgb="FF008000"/>
        <rFont val="Arial"/>
        <family val="2"/>
      </rPr>
      <t xml:space="preserve">         </t>
    </r>
    <r>
      <rPr>
        <sz val="10"/>
        <color theme="1"/>
        <rFont val="Arial"/>
        <family val="2"/>
      </rPr>
      <t>reduzieren!</t>
    </r>
  </si>
  <si>
    <r>
      <t xml:space="preserve">ODER: Bitte löschen Sie die Beträge aus den Feldern, die </t>
    </r>
    <r>
      <rPr>
        <b/>
        <sz val="10"/>
        <color theme="1"/>
        <rFont val="Arial"/>
        <family val="2"/>
      </rPr>
      <t>nicht mehr grün</t>
    </r>
    <r>
      <rPr>
        <sz val="10"/>
        <color theme="1"/>
        <rFont val="Arial"/>
        <family val="2"/>
      </rPr>
      <t xml:space="preserve"> markiert sind!</t>
    </r>
  </si>
  <si>
    <t>BEITRAGSRECHNER                                                                                                             für neu anzumeldende Angebote</t>
  </si>
  <si>
    <t>Mobile Enabled Websites (MEWs)</t>
  </si>
  <si>
    <t>Bitte tragen Sie die Anzahl der jeweiligen Angebotsart ein</t>
  </si>
  <si>
    <r>
      <t xml:space="preserve">Bitte füllen Sie die </t>
    </r>
    <r>
      <rPr>
        <b/>
        <sz val="10"/>
        <color theme="1"/>
        <rFont val="Arial"/>
        <family val="2"/>
      </rPr>
      <t>GRÜN</t>
    </r>
    <r>
      <rPr>
        <sz val="10"/>
        <color theme="1"/>
        <rFont val="Arial"/>
        <family val="2"/>
      </rPr>
      <t xml:space="preserve"> markierten Felder aus</t>
    </r>
  </si>
  <si>
    <t>Mobile Enabled Website 1</t>
  </si>
  <si>
    <t>Mobile Enabled Website 2</t>
  </si>
  <si>
    <t>Mobile Enabled Website 3</t>
  </si>
  <si>
    <t>Mobile Enabled Website 4</t>
  </si>
  <si>
    <t>Mobile Enabled Website 5</t>
  </si>
  <si>
    <t>&gt;&gt; Link zur Beitragsordnung für Online-Angebote (Teil der Digital-Angebote)</t>
  </si>
  <si>
    <t>monatliche PageImpressions (Pis)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</si>
</sst>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_-* #,##0\ _€_-;\-* #,##0\ _€_-;_-* &quot;-&quot;??\ _€_-;_-@_-"/>
  </numFmts>
  <fonts count="24" x14ac:knownFonts="1">
    <font>
      <sz val="11"/>
      <color theme="1"/>
      <name val="Calibri"/>
      <family val="2"/>
      <scheme val="minor"/>
    </font>
    <font>
      <sz val="11"/>
      <color theme="1"/>
      <name val="Calibri"/>
      <family val="2"/>
      <scheme val="minor"/>
    </font>
    <font>
      <b/>
      <sz val="16"/>
      <color theme="0"/>
      <name val="Calibri"/>
      <family val="2"/>
      <scheme val="minor"/>
    </font>
    <font>
      <u/>
      <sz val="11"/>
      <color theme="10"/>
      <name val="Calibri"/>
      <family val="2"/>
      <scheme val="minor"/>
    </font>
    <font>
      <sz val="11"/>
      <color theme="1"/>
      <name val="Arial"/>
      <family val="2"/>
    </font>
    <font>
      <b/>
      <sz val="14"/>
      <color theme="0"/>
      <name val="Arial"/>
      <family val="2"/>
    </font>
    <font>
      <sz val="10"/>
      <color theme="1"/>
      <name val="Arial"/>
      <family val="2"/>
    </font>
    <font>
      <b/>
      <sz val="11"/>
      <color theme="1"/>
      <name val="Arial"/>
      <family val="2"/>
    </font>
    <font>
      <sz val="10"/>
      <name val="Arial"/>
      <family val="2"/>
    </font>
    <font>
      <b/>
      <sz val="10"/>
      <color theme="1"/>
      <name val="Arial"/>
      <family val="2"/>
    </font>
    <font>
      <sz val="11"/>
      <color theme="0"/>
      <name val="Arial"/>
      <family val="2"/>
    </font>
    <font>
      <sz val="11"/>
      <color theme="2"/>
      <name val="Arial"/>
      <family val="2"/>
    </font>
    <font>
      <sz val="9"/>
      <color theme="2"/>
      <name val="Arial"/>
      <family val="2"/>
    </font>
    <font>
      <sz val="9"/>
      <color theme="1"/>
      <name val="Arial"/>
      <family val="2"/>
    </font>
    <font>
      <sz val="11"/>
      <name val="Arial"/>
      <family val="2"/>
    </font>
    <font>
      <b/>
      <sz val="10"/>
      <color rgb="FF008000"/>
      <name val="Arial"/>
      <family val="2"/>
    </font>
    <font>
      <b/>
      <sz val="10"/>
      <color theme="0"/>
      <name val="Arial"/>
      <family val="2"/>
    </font>
    <font>
      <b/>
      <sz val="9"/>
      <color theme="0"/>
      <name val="Arial"/>
      <family val="2"/>
    </font>
    <font>
      <b/>
      <sz val="8"/>
      <color theme="0"/>
      <name val="Arial"/>
      <family val="2"/>
    </font>
    <font>
      <b/>
      <sz val="9"/>
      <color theme="1"/>
      <name val="Arial"/>
      <family val="2"/>
    </font>
    <font>
      <sz val="8"/>
      <color theme="0"/>
      <name val="Arial"/>
      <family val="2"/>
    </font>
    <font>
      <sz val="9"/>
      <name val="Arial"/>
      <family val="2"/>
    </font>
    <font>
      <b/>
      <u/>
      <sz val="11"/>
      <color rgb="FF009547"/>
      <name val="Calibri"/>
      <family val="2"/>
      <scheme val="minor"/>
    </font>
    <font>
      <sz val="7"/>
      <color indexed="81"/>
      <name val="Tahoma"/>
      <family val="2"/>
    </font>
  </fonts>
  <fills count="4">
    <fill>
      <patternFill patternType="none"/>
    </fill>
    <fill>
      <patternFill patternType="gray125"/>
    </fill>
    <fill>
      <patternFill patternType="solid">
        <fgColor rgb="FF009547"/>
        <bgColor indexed="64"/>
      </patternFill>
    </fill>
    <fill>
      <patternFill patternType="solid">
        <fgColor theme="0"/>
        <bgColor indexed="64"/>
      </patternFill>
    </fill>
  </fills>
  <borders count="12">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9900"/>
      </left>
      <right style="thin">
        <color rgb="FF009900"/>
      </right>
      <top style="thin">
        <color rgb="FF009900"/>
      </top>
      <bottom style="thin">
        <color rgb="FF009900"/>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56">
    <xf numFmtId="0" fontId="0" fillId="0" borderId="0" xfId="0"/>
    <xf numFmtId="0" fontId="0" fillId="0" borderId="0" xfId="0" applyAlignment="1"/>
    <xf numFmtId="0" fontId="17" fillId="2" borderId="0" xfId="0" applyFont="1" applyFill="1" applyBorder="1" applyAlignment="1">
      <alignment horizontal="center" vertical="center"/>
    </xf>
    <xf numFmtId="165" fontId="5" fillId="2" borderId="6" xfId="0" applyNumberFormat="1" applyFont="1" applyFill="1" applyBorder="1" applyAlignment="1">
      <alignment horizontal="center"/>
    </xf>
    <xf numFmtId="0" fontId="0" fillId="0" borderId="0" xfId="0" applyFill="1"/>
    <xf numFmtId="0" fontId="0" fillId="0" borderId="0" xfId="0" applyFill="1" applyAlignment="1"/>
    <xf numFmtId="0" fontId="4" fillId="3" borderId="0" xfId="0" applyFont="1" applyFill="1"/>
    <xf numFmtId="0" fontId="4" fillId="3" borderId="0" xfId="0" applyFont="1" applyFill="1" applyAlignment="1">
      <alignment wrapText="1"/>
    </xf>
    <xf numFmtId="0" fontId="8" fillId="3" borderId="0" xfId="0" applyFont="1" applyFill="1" applyAlignment="1">
      <alignment horizontal="center" vertical="center"/>
    </xf>
    <xf numFmtId="0" fontId="11" fillId="3" borderId="0" xfId="0" applyFont="1" applyFill="1"/>
    <xf numFmtId="0" fontId="12" fillId="3" borderId="0" xfId="0" applyFont="1" applyFill="1" applyAlignment="1">
      <alignment horizontal="center" vertical="center" wrapText="1"/>
    </xf>
    <xf numFmtId="0" fontId="12" fillId="3" borderId="0" xfId="0" applyFont="1" applyFill="1" applyBorder="1" applyAlignment="1">
      <alignment horizontal="center" vertical="center" wrapText="1"/>
    </xf>
    <xf numFmtId="0" fontId="13" fillId="3" borderId="0" xfId="0" applyFont="1" applyFill="1" applyBorder="1" applyAlignment="1">
      <alignment horizontal="right" vertical="center" wrapText="1"/>
    </xf>
    <xf numFmtId="0" fontId="13" fillId="3" borderId="0" xfId="0" applyFont="1" applyFill="1" applyBorder="1" applyAlignment="1">
      <alignment horizontal="center" vertical="center" wrapText="1"/>
    </xf>
    <xf numFmtId="0" fontId="14" fillId="3" borderId="0" xfId="0" applyFont="1" applyFill="1" applyAlignment="1">
      <alignment horizontal="center" vertical="center" wrapText="1"/>
    </xf>
    <xf numFmtId="0" fontId="11" fillId="3" borderId="0" xfId="0" applyFont="1" applyFill="1" applyBorder="1"/>
    <xf numFmtId="0" fontId="4" fillId="3" borderId="0" xfId="0" applyFont="1" applyFill="1" applyBorder="1"/>
    <xf numFmtId="0" fontId="7" fillId="3" borderId="4" xfId="0" applyFont="1" applyFill="1" applyBorder="1" applyAlignment="1">
      <alignment horizontal="right"/>
    </xf>
    <xf numFmtId="0" fontId="7" fillId="3" borderId="4" xfId="0" applyFont="1" applyFill="1" applyBorder="1"/>
    <xf numFmtId="165" fontId="7" fillId="3" borderId="4" xfId="0" applyNumberFormat="1" applyFont="1" applyFill="1" applyBorder="1" applyAlignment="1">
      <alignment horizontal="center"/>
    </xf>
    <xf numFmtId="165" fontId="7" fillId="3" borderId="4" xfId="0" applyNumberFormat="1" applyFont="1" applyFill="1" applyBorder="1"/>
    <xf numFmtId="0" fontId="14" fillId="3" borderId="0" xfId="0" applyFont="1" applyFill="1" applyAlignment="1">
      <alignment horizontal="right"/>
    </xf>
    <xf numFmtId="0" fontId="10" fillId="3" borderId="0" xfId="0" applyFont="1" applyFill="1"/>
    <xf numFmtId="0" fontId="16" fillId="3" borderId="0" xfId="0" applyFont="1" applyFill="1" applyAlignment="1">
      <alignment horizontal="center"/>
    </xf>
    <xf numFmtId="165" fontId="10" fillId="3" borderId="0" xfId="0" applyNumberFormat="1" applyFont="1" applyFill="1" applyAlignment="1">
      <alignment horizontal="right"/>
    </xf>
    <xf numFmtId="165" fontId="10" fillId="3" borderId="0" xfId="0" applyNumberFormat="1" applyFont="1" applyFill="1"/>
    <xf numFmtId="165" fontId="10" fillId="3" borderId="0" xfId="0" applyNumberFormat="1" applyFont="1" applyFill="1" applyBorder="1" applyAlignment="1">
      <alignment horizontal="right"/>
    </xf>
    <xf numFmtId="165" fontId="10" fillId="3" borderId="0" xfId="0" applyNumberFormat="1" applyFont="1" applyFill="1" applyBorder="1"/>
    <xf numFmtId="0" fontId="18" fillId="3" borderId="0" xfId="0" applyFont="1" applyFill="1" applyAlignment="1">
      <alignment horizontal="right"/>
    </xf>
    <xf numFmtId="0" fontId="18" fillId="3" borderId="0" xfId="0" applyFont="1" applyFill="1" applyBorder="1" applyAlignment="1">
      <alignment horizontal="right"/>
    </xf>
    <xf numFmtId="0" fontId="19" fillId="3" borderId="0" xfId="0" applyFont="1" applyFill="1" applyAlignment="1">
      <alignment horizontal="right"/>
    </xf>
    <xf numFmtId="0" fontId="18" fillId="3" borderId="0" xfId="0" applyFont="1" applyFill="1" applyAlignment="1">
      <alignment horizontal="right" vertical="center"/>
    </xf>
    <xf numFmtId="165" fontId="20" fillId="3" borderId="7" xfId="0" applyNumberFormat="1" applyFont="1" applyFill="1" applyBorder="1" applyAlignment="1">
      <alignment horizontal="center"/>
    </xf>
    <xf numFmtId="165" fontId="20" fillId="3" borderId="5" xfId="0" applyNumberFormat="1" applyFont="1" applyFill="1" applyBorder="1" applyAlignment="1">
      <alignment horizontal="right"/>
    </xf>
    <xf numFmtId="165" fontId="20" fillId="3" borderId="2" xfId="0" applyNumberFormat="1" applyFont="1" applyFill="1" applyBorder="1" applyAlignment="1">
      <alignment horizontal="right"/>
    </xf>
    <xf numFmtId="165" fontId="20" fillId="3" borderId="8" xfId="0" applyNumberFormat="1" applyFont="1" applyFill="1" applyBorder="1" applyAlignment="1">
      <alignment horizontal="center"/>
    </xf>
    <xf numFmtId="165" fontId="20" fillId="3" borderId="0"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0" xfId="0" applyNumberFormat="1" applyFont="1" applyFill="1" applyBorder="1" applyAlignment="1"/>
    <xf numFmtId="165" fontId="20" fillId="3" borderId="1" xfId="0" applyNumberFormat="1" applyFont="1" applyFill="1" applyBorder="1" applyAlignment="1"/>
    <xf numFmtId="165" fontId="20" fillId="3" borderId="10" xfId="0" applyNumberFormat="1" applyFont="1" applyFill="1" applyBorder="1" applyAlignment="1">
      <alignment horizontal="right"/>
    </xf>
    <xf numFmtId="165" fontId="20" fillId="3" borderId="9" xfId="0" applyNumberFormat="1" applyFont="1" applyFill="1" applyBorder="1" applyAlignment="1">
      <alignment horizontal="center"/>
    </xf>
    <xf numFmtId="165" fontId="20" fillId="3" borderId="4" xfId="0" applyNumberFormat="1" applyFont="1" applyFill="1" applyBorder="1" applyAlignment="1">
      <alignment horizontal="right"/>
    </xf>
    <xf numFmtId="165" fontId="20" fillId="3" borderId="3" xfId="0" applyNumberFormat="1" applyFont="1" applyFill="1" applyBorder="1" applyAlignment="1">
      <alignment horizontal="right"/>
    </xf>
    <xf numFmtId="0" fontId="13" fillId="3" borderId="11" xfId="0" applyFont="1" applyFill="1" applyBorder="1" applyAlignment="1" applyProtection="1">
      <alignment horizontal="center" vertical="center"/>
      <protection locked="0"/>
    </xf>
    <xf numFmtId="166" fontId="21" fillId="3" borderId="0" xfId="1" applyNumberFormat="1" applyFont="1" applyFill="1" applyAlignment="1" applyProtection="1">
      <alignment horizontal="right" vertical="center"/>
      <protection locked="0"/>
    </xf>
    <xf numFmtId="0" fontId="22" fillId="3" borderId="0" xfId="2" applyFont="1" applyFill="1" applyProtection="1">
      <protection locked="0"/>
    </xf>
    <xf numFmtId="0" fontId="3" fillId="3" borderId="0" xfId="2" applyFill="1" applyProtection="1">
      <protection locked="0"/>
    </xf>
    <xf numFmtId="0" fontId="3" fillId="0" borderId="0" xfId="2" applyProtection="1">
      <protection locked="0"/>
    </xf>
    <xf numFmtId="0" fontId="10" fillId="3" borderId="0" xfId="0" applyFont="1" applyFill="1" applyProtection="1">
      <protection locked="0"/>
    </xf>
    <xf numFmtId="0" fontId="0" fillId="0" borderId="0" xfId="0" applyAlignment="1">
      <alignment horizontal="center"/>
    </xf>
    <xf numFmtId="0" fontId="17" fillId="2" borderId="0" xfId="0" applyFont="1" applyFill="1" applyBorder="1" applyAlignment="1">
      <alignment horizontal="center" vertical="center"/>
    </xf>
    <xf numFmtId="0" fontId="5" fillId="2" borderId="0" xfId="0" applyFont="1" applyFill="1" applyAlignment="1">
      <alignment horizontal="center" vertical="center"/>
    </xf>
    <xf numFmtId="0" fontId="2" fillId="2" borderId="0" xfId="0" applyFont="1" applyFill="1" applyAlignment="1">
      <alignment horizontal="center" vertical="center" wrapText="1"/>
    </xf>
    <xf numFmtId="0" fontId="6" fillId="3" borderId="0" xfId="0" applyFont="1" applyFill="1" applyAlignment="1">
      <alignment horizontal="center"/>
    </xf>
    <xf numFmtId="0" fontId="6" fillId="3" borderId="0" xfId="0" applyFont="1" applyFill="1" applyAlignment="1">
      <alignment horizontal="center" vertical="center"/>
    </xf>
  </cellXfs>
  <cellStyles count="3">
    <cellStyle name="Komma" xfId="1" builtinId="3"/>
    <cellStyle name="Link" xfId="2" builtinId="8"/>
    <cellStyle name="Standard" xfId="0" builtinId="0"/>
  </cellStyles>
  <dxfs count="99">
    <dxf>
      <font>
        <color auto="1"/>
      </font>
    </dxf>
    <dxf>
      <font>
        <color auto="1"/>
      </font>
    </dxf>
    <dxf>
      <font>
        <color auto="1"/>
      </font>
    </dxf>
    <dxf>
      <font>
        <color auto="1"/>
      </font>
    </dxf>
    <dxf>
      <font>
        <b/>
        <i val="0"/>
        <color auto="1"/>
      </font>
    </dxf>
    <dxf>
      <font>
        <color auto="1"/>
      </font>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color auto="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theme="1"/>
      </font>
    </dxf>
  </dxfs>
  <tableStyles count="0" defaultTableStyle="TableStyleMedium2" defaultPivotStyle="PivotStyleLight16"/>
  <colors>
    <mruColors>
      <color rgb="FF009547"/>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168519</xdr:colOff>
      <xdr:row>2</xdr:row>
      <xdr:rowOff>14654</xdr:rowOff>
    </xdr:from>
    <xdr:to>
      <xdr:col>7</xdr:col>
      <xdr:colOff>725366</xdr:colOff>
      <xdr:row>5</xdr:row>
      <xdr:rowOff>490904</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68519" y="2234712"/>
          <a:ext cx="6066693"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solidFill>
                <a:schemeClr val="dk1"/>
              </a:solidFill>
              <a:effectLst/>
              <a:latin typeface="+mn-lt"/>
              <a:ea typeface="+mn-ea"/>
              <a:cs typeface="+mn-cs"/>
            </a:rPr>
            <a:t>Für jedes der IVW neu</a:t>
          </a:r>
          <a:r>
            <a:rPr lang="de-DE" sz="1100" baseline="0">
              <a:solidFill>
                <a:schemeClr val="dk1"/>
              </a:solidFill>
              <a:effectLst/>
              <a:latin typeface="+mn-lt"/>
              <a:ea typeface="+mn-ea"/>
              <a:cs typeface="+mn-cs"/>
            </a:rPr>
            <a:t> angemeldete</a:t>
          </a:r>
          <a:r>
            <a:rPr lang="de-DE" sz="1100">
              <a:solidFill>
                <a:schemeClr val="dk1"/>
              </a:solidFill>
              <a:effectLst/>
              <a:latin typeface="+mn-lt"/>
              <a:ea typeface="+mn-ea"/>
              <a:cs typeface="+mn-cs"/>
            </a:rPr>
            <a:t> Digital-Angebot fällt ein Jahresbeitrag an, der sich nach den</a:t>
          </a:r>
          <a:r>
            <a:rPr lang="de-DE" sz="1100" baseline="0">
              <a:solidFill>
                <a:schemeClr val="dk1"/>
              </a:solidFill>
              <a:effectLst/>
              <a:latin typeface="+mn-lt"/>
              <a:ea typeface="+mn-ea"/>
              <a:cs typeface="+mn-cs"/>
            </a:rPr>
            <a:t> PI-Werten des ersten voll gemessenen Monats richtet. Wenn Sie schon vor dem Vorliegen der Messwerte aus dem ersten Monat Ihrer Mitgliedschaft einen Richtwert für den künftigen Beitrag haben möchten, können Sie in den Beitragsrechner Werte eingeben, die Sie aus anderen Mess-Tools, die auf Ihrem digitalen Angebot laufen, beziehen. </a:t>
          </a:r>
          <a:endParaRPr lang="de-DE" sz="1100">
            <a:effectLst/>
          </a:endParaRPr>
        </a:p>
      </xdr:txBody>
    </xdr:sp>
    <xdr:clientData/>
  </xdr:twoCellAnchor>
  <xdr:twoCellAnchor>
    <xdr:from>
      <xdr:col>0</xdr:col>
      <xdr:colOff>197827</xdr:colOff>
      <xdr:row>36</xdr:row>
      <xdr:rowOff>58616</xdr:rowOff>
    </xdr:from>
    <xdr:to>
      <xdr:col>7</xdr:col>
      <xdr:colOff>674077</xdr:colOff>
      <xdr:row>40</xdr:row>
      <xdr:rowOff>263770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197827" y="9715501"/>
          <a:ext cx="5986096" cy="967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t>Die Beiträge eines Angebots unterteilen sich in jährliche</a:t>
          </a:r>
          <a:r>
            <a:rPr lang="de-DE" sz="1100" baseline="0"/>
            <a:t> und einmalige Beiträge. </a:t>
          </a:r>
          <a:endParaRPr lang="de-DE" sz="1100"/>
        </a:p>
        <a:p>
          <a:pPr algn="ctr"/>
          <a:r>
            <a:rPr lang="de-DE" sz="1100"/>
            <a:t> Angebote, die neu in die IVW aufgenommen werden, entrichten zusätzlich für die obligatorische Aufnahmeprüfung einen einmaligen Beitrag.</a:t>
          </a:r>
          <a:r>
            <a:rPr lang="de-DE" sz="1100" baseline="0"/>
            <a:t>  Wird ein Angebot nicht zu Beginn, sondern während des Jahres angemeldet, fällt im ersten Jahr nur ein anteiliger Jahresbeitrag an. In den vorliegenden Berechnungen ist nur der volle Jahresbeitrag aufgeführt.</a:t>
          </a:r>
        </a:p>
      </xdr:txBody>
    </xdr:sp>
    <xdr:clientData/>
  </xdr:twoCellAnchor>
  <xdr:twoCellAnchor>
    <xdr:from>
      <xdr:col>0</xdr:col>
      <xdr:colOff>137584</xdr:colOff>
      <xdr:row>7</xdr:row>
      <xdr:rowOff>105833</xdr:rowOff>
    </xdr:from>
    <xdr:to>
      <xdr:col>0</xdr:col>
      <xdr:colOff>497417</xdr:colOff>
      <xdr:row>8</xdr:row>
      <xdr:rowOff>158750</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37584" y="1439333"/>
          <a:ext cx="359833" cy="338667"/>
        </a:xfrm>
        <a:prstGeom prst="ellipse">
          <a:avLst/>
        </a:prstGeom>
        <a:solidFill>
          <a:srgbClr val="009547"/>
        </a:solidFill>
        <a:ln>
          <a:solidFill>
            <a:srgbClr val="92D050"/>
          </a:solidFill>
        </a:ln>
        <a:effectLst>
          <a:outerShdw blurRad="101600" dir="16680000" sy="23000" kx="-1200000" algn="b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t>1</a:t>
          </a:r>
        </a:p>
        <a:p>
          <a:pPr algn="ctr"/>
          <a:endParaRPr lang="de-DE" sz="1400" b="1"/>
        </a:p>
      </xdr:txBody>
    </xdr:sp>
    <xdr:clientData/>
  </xdr:twoCellAnchor>
  <xdr:twoCellAnchor>
    <xdr:from>
      <xdr:col>0</xdr:col>
      <xdr:colOff>137584</xdr:colOff>
      <xdr:row>16</xdr:row>
      <xdr:rowOff>10584</xdr:rowOff>
    </xdr:from>
    <xdr:to>
      <xdr:col>0</xdr:col>
      <xdr:colOff>497417</xdr:colOff>
      <xdr:row>17</xdr:row>
      <xdr:rowOff>158751</xdr:rowOff>
    </xdr:to>
    <xdr:sp macro="" textlink="">
      <xdr:nvSpPr>
        <xdr:cNvPr id="7" name="Ellipse 6">
          <a:extLst>
            <a:ext uri="{FF2B5EF4-FFF2-40B4-BE49-F238E27FC236}">
              <a16:creationId xmlns:a16="http://schemas.microsoft.com/office/drawing/2014/main" id="{00000000-0008-0000-0000-000007000000}"/>
            </a:ext>
          </a:extLst>
        </xdr:cNvPr>
        <xdr:cNvSpPr/>
      </xdr:nvSpPr>
      <xdr:spPr>
        <a:xfrm>
          <a:off x="137584" y="3450167"/>
          <a:ext cx="359833" cy="338667"/>
        </a:xfrm>
        <a:prstGeom prst="ellipse">
          <a:avLst/>
        </a:prstGeom>
        <a:solidFill>
          <a:srgbClr val="009547"/>
        </a:solidFill>
        <a:ln>
          <a:solidFill>
            <a:srgbClr val="92D050"/>
          </a:solidFill>
        </a:ln>
        <a:effectLst>
          <a:outerShdw blurRad="101600" dir="16680000" sy="23000" kx="-1200000" algn="b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t>2</a:t>
          </a:r>
        </a:p>
        <a:p>
          <a:pPr algn="ctr"/>
          <a:endParaRPr lang="de-DE" sz="1400" b="1"/>
        </a:p>
      </xdr:txBody>
    </xdr:sp>
    <xdr:clientData/>
  </xdr:twoCellAnchor>
  <xdr:twoCellAnchor editAs="oneCell">
    <xdr:from>
      <xdr:col>1</xdr:col>
      <xdr:colOff>519229</xdr:colOff>
      <xdr:row>0</xdr:row>
      <xdr:rowOff>0</xdr:rowOff>
    </xdr:from>
    <xdr:to>
      <xdr:col>6</xdr:col>
      <xdr:colOff>1226957</xdr:colOff>
      <xdr:row>0</xdr:row>
      <xdr:rowOff>1677864</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710" y="0"/>
          <a:ext cx="4290593" cy="1677864"/>
        </a:xfrm>
        <a:prstGeom prst="rect">
          <a:avLst/>
        </a:prstGeom>
      </xdr:spPr>
    </xdr:pic>
    <xdr:clientData/>
  </xdr:twoCellAnchor>
  <xdr:twoCellAnchor>
    <xdr:from>
      <xdr:col>6</xdr:col>
      <xdr:colOff>879231</xdr:colOff>
      <xdr:row>32</xdr:row>
      <xdr:rowOff>205154</xdr:rowOff>
    </xdr:from>
    <xdr:to>
      <xdr:col>6</xdr:col>
      <xdr:colOff>1077058</xdr:colOff>
      <xdr:row>33</xdr:row>
      <xdr:rowOff>7327</xdr:rowOff>
    </xdr:to>
    <xdr:sp macro="" textlink="">
      <xdr:nvSpPr>
        <xdr:cNvPr id="8" name="Ellipse 7">
          <a:extLst>
            <a:ext uri="{FF2B5EF4-FFF2-40B4-BE49-F238E27FC236}">
              <a16:creationId xmlns:a16="http://schemas.microsoft.com/office/drawing/2014/main" id="{00000000-0008-0000-0000-000008000000}"/>
            </a:ext>
          </a:extLst>
        </xdr:cNvPr>
        <xdr:cNvSpPr/>
      </xdr:nvSpPr>
      <xdr:spPr>
        <a:xfrm>
          <a:off x="5055577" y="8162192"/>
          <a:ext cx="197827" cy="190500"/>
        </a:xfrm>
        <a:prstGeom prst="ellipse">
          <a:avLst/>
        </a:prstGeom>
        <a:solidFill>
          <a:srgbClr val="009547"/>
        </a:solidFill>
        <a:ln>
          <a:solidFill>
            <a:srgbClr val="92D050"/>
          </a:solidFill>
        </a:ln>
        <a:effectLst>
          <a:outerShdw blurRad="101600" dir="16680000" sy="23000" kx="-1200000" algn="b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t>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vw.de/downloadcenter?bereich=15%3A12&amp;field_file_category_tid=26&amp;type=All&amp;field_file_title_value=&amp;sort_by=name&amp;sort_order=ASC" TargetMode="External"/><Relationship Id="rId13" Type="http://schemas.openxmlformats.org/officeDocument/2006/relationships/vmlDrawing" Target="../drawings/vmlDrawing1.vml"/><Relationship Id="rId3" Type="http://schemas.openxmlformats.org/officeDocument/2006/relationships/hyperlink" Target="http://www.ivw.de/downloadcenter?bereich=15&amp;field_file_category_tid=26&amp;type=All&amp;field_file_title_value=&amp;sort_by=name&amp;sort_order=ASC" TargetMode="External"/><Relationship Id="rId7" Type="http://schemas.openxmlformats.org/officeDocument/2006/relationships/hyperlink" Target="http://www.ivw.de/downloadcenter?bereich=15%3A13&amp;field_file_category_tid=26&amp;type=All&amp;field_file_title_value=&amp;sort_by=name&amp;sort_order=ASC" TargetMode="External"/><Relationship Id="rId12" Type="http://schemas.openxmlformats.org/officeDocument/2006/relationships/drawing" Target="../drawings/drawing1.xml"/><Relationship Id="rId2" Type="http://schemas.openxmlformats.org/officeDocument/2006/relationships/hyperlink" Target="https://www.ivwonline.de/" TargetMode="External"/><Relationship Id="rId1" Type="http://schemas.openxmlformats.org/officeDocument/2006/relationships/hyperlink" Target="http://www.ivw.de/sites/default/files/online_medien_beitrag_mew.pdf" TargetMode="External"/><Relationship Id="rId6" Type="http://schemas.openxmlformats.org/officeDocument/2006/relationships/hyperlink" Target="https://www.ivwonline.de/" TargetMode="External"/><Relationship Id="rId11" Type="http://schemas.openxmlformats.org/officeDocument/2006/relationships/printerSettings" Target="../printerSettings/printerSettings1.bin"/><Relationship Id="rId5" Type="http://schemas.openxmlformats.org/officeDocument/2006/relationships/hyperlink" Target="http://www.ivw.de/sites/default/files/online_medien_beitrag_mew.pdf" TargetMode="External"/><Relationship Id="rId10" Type="http://schemas.openxmlformats.org/officeDocument/2006/relationships/hyperlink" Target="http://www.ivw.de/downloadcenter?bereich=15&amp;field_file_category_tid=26&amp;type=All&amp;field_file_title_value=&amp;sort_by=name&amp;sort_order=ASC" TargetMode="External"/><Relationship Id="rId4" Type="http://schemas.openxmlformats.org/officeDocument/2006/relationships/hyperlink" Target="http://www.ivw.de/downloadcenter?bereich=15&amp;field_file_category_tid=26&amp;type=All&amp;field_file_title_value=App&amp;sort_by=name&amp;sort_order=ASC" TargetMode="External"/><Relationship Id="rId9" Type="http://schemas.openxmlformats.org/officeDocument/2006/relationships/hyperlink" Target="http://www.ivw.de/downloadcenter?bereich=15&amp;field_file_category_tid=26&amp;type=All&amp;field_file_title_value=&amp;sort_by=name&amp;sort_order=ASC"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73"/>
  <sheetViews>
    <sheetView showGridLines="0" tabSelected="1" zoomScale="130" zoomScaleNormal="130" workbookViewId="0">
      <selection activeCell="F12" sqref="F12"/>
    </sheetView>
  </sheetViews>
  <sheetFormatPr baseColWidth="10" defaultRowHeight="15" x14ac:dyDescent="0.25"/>
  <cols>
    <col min="1" max="1" width="8.85546875" customWidth="1"/>
    <col min="2" max="2" width="13.28515625" customWidth="1"/>
    <col min="3" max="3" width="4.28515625" customWidth="1"/>
    <col min="4" max="4" width="3.42578125" customWidth="1"/>
    <col min="5" max="5" width="16.5703125" customWidth="1"/>
    <col min="6" max="6" width="16.140625" customWidth="1"/>
    <col min="7" max="7" width="20" customWidth="1"/>
    <col min="8" max="8" width="13.28515625" customWidth="1"/>
  </cols>
  <sheetData>
    <row r="1" spans="1:22" ht="133.5" customHeight="1" x14ac:dyDescent="0.25">
      <c r="A1" s="50"/>
      <c r="B1" s="50"/>
      <c r="C1" s="50"/>
      <c r="D1" s="50"/>
      <c r="E1" s="50"/>
      <c r="F1" s="50"/>
      <c r="G1" s="50"/>
      <c r="H1" s="50"/>
      <c r="I1" s="4"/>
      <c r="J1" s="4"/>
      <c r="K1" s="4"/>
      <c r="L1" s="4"/>
      <c r="M1" s="4"/>
      <c r="N1" s="4"/>
      <c r="O1" s="4"/>
      <c r="P1" s="4"/>
      <c r="Q1" s="4"/>
      <c r="R1" s="4"/>
      <c r="S1" s="4"/>
      <c r="T1" s="4"/>
      <c r="U1" s="4"/>
      <c r="V1" s="4"/>
    </row>
    <row r="2" spans="1:22" ht="41.25" customHeight="1" x14ac:dyDescent="0.25">
      <c r="A2" s="53" t="s">
        <v>27</v>
      </c>
      <c r="B2" s="53"/>
      <c r="C2" s="53"/>
      <c r="D2" s="53"/>
      <c r="E2" s="53"/>
      <c r="F2" s="53"/>
      <c r="G2" s="53"/>
      <c r="H2" s="53"/>
      <c r="I2" s="4"/>
      <c r="J2" s="4"/>
      <c r="K2" s="4"/>
      <c r="L2" s="4"/>
      <c r="M2" s="4"/>
      <c r="N2" s="4"/>
      <c r="O2" s="4"/>
      <c r="P2" s="4"/>
      <c r="Q2" s="4"/>
      <c r="R2" s="4"/>
      <c r="S2" s="4"/>
      <c r="T2" s="4"/>
      <c r="U2" s="4"/>
      <c r="V2" s="4"/>
    </row>
    <row r="3" spans="1:22" x14ac:dyDescent="0.25">
      <c r="A3" s="6"/>
      <c r="B3" s="6"/>
      <c r="C3" s="6"/>
      <c r="D3" s="6"/>
      <c r="E3" s="6"/>
      <c r="F3" s="6"/>
      <c r="G3" s="6"/>
      <c r="H3" s="6"/>
      <c r="I3" s="4"/>
      <c r="J3" s="4"/>
      <c r="K3" s="4"/>
      <c r="L3" s="4"/>
      <c r="M3" s="4"/>
      <c r="N3" s="4"/>
      <c r="O3" s="4"/>
      <c r="P3" s="4"/>
      <c r="Q3" s="4"/>
      <c r="R3" s="4"/>
      <c r="S3" s="4"/>
      <c r="T3" s="4"/>
      <c r="U3" s="4"/>
      <c r="V3" s="4"/>
    </row>
    <row r="4" spans="1:22" x14ac:dyDescent="0.25">
      <c r="A4" s="7"/>
      <c r="B4" s="6"/>
      <c r="C4" s="6"/>
      <c r="D4" s="6"/>
      <c r="E4" s="6"/>
      <c r="F4" s="6"/>
      <c r="G4" s="6"/>
      <c r="H4" s="6"/>
      <c r="I4" s="4"/>
      <c r="J4" s="4"/>
      <c r="K4" s="4"/>
      <c r="L4" s="4"/>
      <c r="M4" s="4"/>
      <c r="N4" s="4"/>
      <c r="O4" s="4"/>
      <c r="P4" s="4"/>
      <c r="Q4" s="4"/>
      <c r="R4" s="4"/>
      <c r="S4" s="4"/>
      <c r="T4" s="4"/>
      <c r="U4" s="4"/>
      <c r="V4" s="4"/>
    </row>
    <row r="5" spans="1:22" x14ac:dyDescent="0.25">
      <c r="A5" s="6"/>
      <c r="B5" s="6"/>
      <c r="C5" s="6"/>
      <c r="D5" s="6"/>
      <c r="E5" s="6"/>
      <c r="F5" s="6"/>
      <c r="G5" s="6"/>
      <c r="H5" s="6"/>
      <c r="I5" s="4"/>
      <c r="J5" s="4"/>
      <c r="K5" s="4"/>
      <c r="L5" s="4"/>
      <c r="M5" s="4"/>
      <c r="N5" s="4"/>
      <c r="O5" s="4"/>
      <c r="P5" s="4"/>
      <c r="Q5" s="4"/>
      <c r="R5" s="4"/>
      <c r="S5" s="4"/>
      <c r="T5" s="4"/>
      <c r="U5" s="4"/>
      <c r="V5" s="4"/>
    </row>
    <row r="6" spans="1:22" ht="42.75" customHeight="1" x14ac:dyDescent="0.25">
      <c r="A6" s="6"/>
      <c r="B6" s="6"/>
      <c r="C6" s="6"/>
      <c r="D6" s="6"/>
      <c r="E6" s="6"/>
      <c r="F6" s="6"/>
      <c r="G6" s="6"/>
      <c r="H6" s="6"/>
      <c r="I6" s="4"/>
      <c r="J6" s="4"/>
      <c r="K6" s="4"/>
      <c r="L6" s="4"/>
      <c r="M6" s="4"/>
      <c r="N6" s="4"/>
      <c r="O6" s="4"/>
      <c r="P6" s="4"/>
      <c r="Q6" s="4"/>
      <c r="R6" s="4"/>
      <c r="S6" s="4"/>
      <c r="T6" s="4"/>
      <c r="U6" s="4"/>
      <c r="V6" s="4"/>
    </row>
    <row r="7" spans="1:22" ht="18" x14ac:dyDescent="0.25">
      <c r="A7" s="52" t="s">
        <v>0</v>
      </c>
      <c r="B7" s="52"/>
      <c r="C7" s="52"/>
      <c r="D7" s="52"/>
      <c r="E7" s="52"/>
      <c r="F7" s="52"/>
      <c r="G7" s="52"/>
      <c r="H7" s="52"/>
      <c r="I7" s="4"/>
      <c r="J7" s="4"/>
      <c r="K7" s="4"/>
      <c r="L7" s="4"/>
      <c r="M7" s="4"/>
      <c r="N7" s="4"/>
      <c r="O7" s="4"/>
      <c r="P7" s="4"/>
      <c r="Q7" s="4"/>
      <c r="R7" s="4"/>
      <c r="S7" s="4"/>
      <c r="T7" s="4"/>
      <c r="U7" s="4"/>
      <c r="V7" s="4"/>
    </row>
    <row r="8" spans="1:22" ht="22.5" customHeight="1" x14ac:dyDescent="0.25">
      <c r="A8" s="54" t="s">
        <v>29</v>
      </c>
      <c r="B8" s="54"/>
      <c r="C8" s="54"/>
      <c r="D8" s="54"/>
      <c r="E8" s="54"/>
      <c r="F8" s="54"/>
      <c r="G8" s="54"/>
      <c r="H8" s="54"/>
      <c r="I8" s="4"/>
      <c r="J8" s="4"/>
      <c r="K8" s="4"/>
      <c r="L8" s="4"/>
      <c r="M8" s="4"/>
      <c r="N8" s="4"/>
      <c r="O8" s="4"/>
      <c r="P8" s="4"/>
      <c r="Q8" s="4"/>
      <c r="R8" s="4"/>
      <c r="S8" s="4"/>
      <c r="T8" s="4"/>
      <c r="U8" s="4"/>
      <c r="V8" s="4"/>
    </row>
    <row r="9" spans="1:22" x14ac:dyDescent="0.25">
      <c r="A9" s="6"/>
      <c r="B9" s="6"/>
      <c r="C9" s="6"/>
      <c r="D9" s="6"/>
      <c r="E9" s="6"/>
      <c r="F9" s="6"/>
      <c r="G9" s="6"/>
      <c r="H9" s="6"/>
      <c r="I9" s="4"/>
      <c r="J9" s="4"/>
      <c r="K9" s="4"/>
      <c r="L9" s="4"/>
      <c r="M9" s="4"/>
      <c r="N9" s="4"/>
      <c r="O9" s="4"/>
      <c r="P9" s="4"/>
      <c r="Q9" s="4"/>
      <c r="R9" s="4"/>
      <c r="S9" s="4"/>
      <c r="T9" s="4"/>
      <c r="U9" s="4"/>
      <c r="V9" s="4"/>
    </row>
    <row r="10" spans="1:22" x14ac:dyDescent="0.25">
      <c r="A10" s="6"/>
      <c r="B10" s="6"/>
      <c r="C10" s="6"/>
      <c r="D10" s="6"/>
      <c r="E10" s="30" t="s">
        <v>1</v>
      </c>
      <c r="F10" s="44">
        <v>5</v>
      </c>
      <c r="G10" s="8"/>
      <c r="H10" s="6"/>
      <c r="I10" s="4"/>
      <c r="J10" s="4"/>
      <c r="K10" s="4"/>
      <c r="L10" s="4"/>
      <c r="M10" s="4"/>
      <c r="N10" s="4"/>
      <c r="O10" s="4"/>
      <c r="P10" s="4"/>
      <c r="Q10" s="4"/>
      <c r="R10" s="4"/>
      <c r="S10" s="4"/>
      <c r="T10" s="4"/>
      <c r="U10" s="4"/>
      <c r="V10" s="4"/>
    </row>
    <row r="11" spans="1:22" x14ac:dyDescent="0.25">
      <c r="A11" s="6"/>
      <c r="B11" s="6"/>
      <c r="C11" s="6"/>
      <c r="D11" s="6"/>
      <c r="E11" s="30" t="s">
        <v>28</v>
      </c>
      <c r="F11" s="44">
        <v>5</v>
      </c>
      <c r="G11" s="8"/>
      <c r="H11" s="6"/>
      <c r="I11" s="4"/>
      <c r="J11" s="4"/>
      <c r="K11" s="4"/>
      <c r="L11" s="4"/>
      <c r="M11" s="4"/>
      <c r="N11" s="4"/>
      <c r="O11" s="4"/>
      <c r="P11" s="4"/>
      <c r="Q11" s="4"/>
      <c r="R11" s="4"/>
      <c r="S11" s="4"/>
      <c r="T11" s="4"/>
      <c r="U11" s="4"/>
      <c r="V11" s="4"/>
    </row>
    <row r="12" spans="1:22" x14ac:dyDescent="0.25">
      <c r="A12" s="6"/>
      <c r="B12" s="6"/>
      <c r="C12" s="6"/>
      <c r="D12" s="6"/>
      <c r="E12" s="30" t="s">
        <v>2</v>
      </c>
      <c r="F12" s="44">
        <v>5</v>
      </c>
      <c r="G12" s="8"/>
      <c r="H12" s="6"/>
      <c r="I12" s="4"/>
      <c r="J12" s="4"/>
      <c r="K12" s="4"/>
      <c r="L12" s="4"/>
      <c r="M12" s="4"/>
      <c r="N12" s="4"/>
      <c r="O12" s="4"/>
      <c r="P12" s="4"/>
      <c r="Q12" s="4"/>
      <c r="R12" s="4"/>
      <c r="S12" s="4"/>
      <c r="T12" s="4"/>
      <c r="U12" s="4"/>
      <c r="V12" s="4"/>
    </row>
    <row r="13" spans="1:22" x14ac:dyDescent="0.25">
      <c r="A13" s="6"/>
      <c r="B13" s="6"/>
      <c r="C13" s="6"/>
      <c r="D13" s="6"/>
      <c r="E13" s="6"/>
      <c r="F13" s="6"/>
      <c r="G13" s="6"/>
      <c r="H13" s="6"/>
      <c r="I13" s="4"/>
      <c r="J13" s="4"/>
      <c r="K13" s="4"/>
      <c r="L13" s="4"/>
      <c r="M13" s="4"/>
      <c r="N13" s="4"/>
      <c r="O13" s="4"/>
      <c r="P13" s="4"/>
      <c r="Q13" s="4"/>
      <c r="R13" s="4"/>
      <c r="S13" s="4"/>
      <c r="T13" s="4"/>
      <c r="U13" s="4"/>
      <c r="V13" s="4"/>
    </row>
    <row r="14" spans="1:22" x14ac:dyDescent="0.25">
      <c r="A14" s="6"/>
      <c r="B14" s="6"/>
      <c r="C14" s="6"/>
      <c r="D14" s="6"/>
      <c r="E14" s="6"/>
      <c r="F14" s="6"/>
      <c r="G14" s="6"/>
      <c r="H14" s="6"/>
      <c r="I14" s="4"/>
      <c r="J14" s="4"/>
      <c r="K14" s="4"/>
      <c r="L14" s="4"/>
      <c r="M14" s="4"/>
      <c r="N14" s="4"/>
      <c r="O14" s="4"/>
      <c r="P14" s="4"/>
      <c r="Q14" s="4"/>
      <c r="R14" s="4"/>
      <c r="S14" s="4"/>
      <c r="T14" s="4"/>
      <c r="U14" s="4"/>
      <c r="V14" s="4"/>
    </row>
    <row r="15" spans="1:22" ht="18" x14ac:dyDescent="0.25">
      <c r="A15" s="52" t="s">
        <v>37</v>
      </c>
      <c r="B15" s="52"/>
      <c r="C15" s="52"/>
      <c r="D15" s="52"/>
      <c r="E15" s="52"/>
      <c r="F15" s="52"/>
      <c r="G15" s="52"/>
      <c r="H15" s="52"/>
      <c r="I15" s="4"/>
      <c r="J15" s="4"/>
      <c r="K15" s="4"/>
      <c r="L15" s="4"/>
      <c r="M15" s="4"/>
      <c r="N15" s="4"/>
      <c r="O15" s="4"/>
      <c r="P15" s="4"/>
      <c r="Q15" s="4"/>
      <c r="R15" s="4"/>
      <c r="S15" s="4"/>
      <c r="T15" s="4"/>
      <c r="U15" s="4"/>
      <c r="V15" s="4"/>
    </row>
    <row r="16" spans="1:22" ht="24" customHeight="1" x14ac:dyDescent="0.25">
      <c r="A16" s="54" t="s">
        <v>30</v>
      </c>
      <c r="B16" s="54"/>
      <c r="C16" s="54"/>
      <c r="D16" s="54"/>
      <c r="E16" s="54"/>
      <c r="F16" s="54"/>
      <c r="G16" s="54"/>
      <c r="H16" s="54"/>
      <c r="I16" s="4"/>
      <c r="J16" s="4"/>
      <c r="K16" s="4"/>
      <c r="L16" s="4"/>
      <c r="M16" s="4"/>
      <c r="N16" s="4"/>
      <c r="O16" s="4"/>
      <c r="P16" s="4"/>
      <c r="Q16" s="4"/>
      <c r="R16" s="4"/>
      <c r="S16" s="4"/>
      <c r="T16" s="4"/>
      <c r="U16" s="4"/>
      <c r="V16" s="4"/>
    </row>
    <row r="17" spans="1:22" x14ac:dyDescent="0.25">
      <c r="A17" s="6"/>
      <c r="B17" s="6"/>
      <c r="C17" s="6"/>
      <c r="D17" s="6"/>
      <c r="E17" s="6"/>
      <c r="F17" s="6"/>
      <c r="G17" s="6"/>
      <c r="H17" s="6"/>
      <c r="I17" s="4"/>
      <c r="J17" s="4"/>
      <c r="K17" s="4"/>
      <c r="L17" s="4"/>
      <c r="M17" s="4"/>
      <c r="N17" s="4"/>
      <c r="O17" s="4"/>
      <c r="P17" s="4"/>
      <c r="Q17" s="4"/>
      <c r="R17" s="4"/>
      <c r="S17" s="4"/>
      <c r="T17" s="4"/>
      <c r="U17" s="4"/>
      <c r="V17" s="4"/>
    </row>
    <row r="18" spans="1:22" x14ac:dyDescent="0.25">
      <c r="A18" s="6"/>
      <c r="B18" s="22"/>
      <c r="C18" s="22"/>
      <c r="D18" s="22"/>
      <c r="E18" s="31" t="s">
        <v>3</v>
      </c>
      <c r="F18" s="45"/>
      <c r="G18" s="23" t="s">
        <v>15</v>
      </c>
      <c r="H18" s="22"/>
      <c r="I18" s="4"/>
      <c r="J18" s="4"/>
      <c r="K18" s="4"/>
      <c r="L18" s="4"/>
      <c r="M18" s="4"/>
      <c r="N18" s="4"/>
      <c r="O18" s="4"/>
      <c r="P18" s="4"/>
      <c r="Q18" s="4"/>
      <c r="R18" s="4"/>
      <c r="S18" s="4"/>
      <c r="T18" s="4"/>
      <c r="U18" s="4"/>
      <c r="V18" s="4"/>
    </row>
    <row r="19" spans="1:22" x14ac:dyDescent="0.25">
      <c r="A19" s="6"/>
      <c r="B19" s="22"/>
      <c r="C19" s="22"/>
      <c r="D19" s="22"/>
      <c r="E19" s="31" t="s">
        <v>4</v>
      </c>
      <c r="F19" s="45"/>
      <c r="G19" s="23" t="s">
        <v>15</v>
      </c>
      <c r="H19" s="22"/>
      <c r="I19" s="4"/>
      <c r="J19" s="4"/>
      <c r="K19" s="4"/>
      <c r="L19" s="4"/>
      <c r="M19" s="4"/>
      <c r="N19" s="4"/>
      <c r="O19" s="4"/>
      <c r="P19" s="4"/>
      <c r="Q19" s="4"/>
      <c r="R19" s="4"/>
      <c r="S19" s="4"/>
      <c r="T19" s="4"/>
      <c r="U19" s="4"/>
      <c r="V19" s="4"/>
    </row>
    <row r="20" spans="1:22" x14ac:dyDescent="0.25">
      <c r="A20" s="6"/>
      <c r="B20" s="22"/>
      <c r="C20" s="22"/>
      <c r="D20" s="22"/>
      <c r="E20" s="31" t="s">
        <v>5</v>
      </c>
      <c r="F20" s="45"/>
      <c r="G20" s="23" t="s">
        <v>15</v>
      </c>
      <c r="H20" s="22"/>
      <c r="I20" s="4"/>
      <c r="J20" s="4"/>
      <c r="K20" s="4"/>
      <c r="L20" s="4"/>
      <c r="M20" s="4"/>
      <c r="N20" s="4"/>
      <c r="O20" s="4"/>
      <c r="P20" s="4"/>
      <c r="Q20" s="4"/>
      <c r="R20" s="4"/>
      <c r="S20" s="4"/>
      <c r="T20" s="4"/>
      <c r="U20" s="4"/>
      <c r="V20" s="4"/>
    </row>
    <row r="21" spans="1:22" x14ac:dyDescent="0.25">
      <c r="A21" s="6"/>
      <c r="B21" s="22"/>
      <c r="C21" s="22"/>
      <c r="D21" s="22"/>
      <c r="E21" s="31" t="s">
        <v>6</v>
      </c>
      <c r="F21" s="45"/>
      <c r="G21" s="23" t="s">
        <v>15</v>
      </c>
      <c r="H21" s="22"/>
      <c r="I21" s="4"/>
      <c r="J21" s="4"/>
      <c r="K21" s="4"/>
      <c r="L21" s="4"/>
      <c r="M21" s="4"/>
      <c r="N21" s="4"/>
      <c r="O21" s="4"/>
      <c r="P21" s="4"/>
      <c r="Q21" s="4"/>
      <c r="R21" s="4"/>
      <c r="S21" s="4"/>
      <c r="T21" s="4"/>
      <c r="U21" s="4"/>
      <c r="V21" s="4"/>
    </row>
    <row r="22" spans="1:22" x14ac:dyDescent="0.25">
      <c r="A22" s="6"/>
      <c r="B22" s="22"/>
      <c r="C22" s="22"/>
      <c r="D22" s="22"/>
      <c r="E22" s="31" t="s">
        <v>7</v>
      </c>
      <c r="F22" s="45"/>
      <c r="G22" s="23" t="s">
        <v>15</v>
      </c>
      <c r="H22" s="22"/>
      <c r="I22" s="4"/>
      <c r="J22" s="4"/>
      <c r="K22" s="4"/>
      <c r="L22" s="4"/>
      <c r="M22" s="4"/>
      <c r="N22" s="4"/>
      <c r="O22" s="4"/>
      <c r="P22" s="4"/>
      <c r="Q22" s="4"/>
      <c r="R22" s="4"/>
      <c r="S22" s="4"/>
      <c r="T22" s="4"/>
      <c r="U22" s="4"/>
      <c r="V22" s="4"/>
    </row>
    <row r="23" spans="1:22" x14ac:dyDescent="0.25">
      <c r="A23" s="6"/>
      <c r="B23" s="22"/>
      <c r="C23" s="22"/>
      <c r="D23" s="22"/>
      <c r="E23" s="31" t="s">
        <v>31</v>
      </c>
      <c r="F23" s="45"/>
      <c r="G23" s="23" t="s">
        <v>15</v>
      </c>
      <c r="H23" s="22"/>
      <c r="I23" s="4"/>
      <c r="J23" s="4"/>
      <c r="K23" s="4"/>
      <c r="L23" s="4"/>
      <c r="M23" s="4"/>
      <c r="N23" s="4"/>
      <c r="O23" s="4"/>
      <c r="P23" s="4"/>
      <c r="Q23" s="4"/>
      <c r="R23" s="4"/>
      <c r="S23" s="4"/>
      <c r="T23" s="4"/>
      <c r="U23" s="4"/>
      <c r="V23" s="4"/>
    </row>
    <row r="24" spans="1:22" x14ac:dyDescent="0.25">
      <c r="A24" s="6"/>
      <c r="B24" s="22"/>
      <c r="C24" s="22"/>
      <c r="D24" s="22"/>
      <c r="E24" s="31" t="s">
        <v>32</v>
      </c>
      <c r="F24" s="45"/>
      <c r="G24" s="23" t="s">
        <v>15</v>
      </c>
      <c r="H24" s="22"/>
      <c r="I24" s="4"/>
      <c r="J24" s="4"/>
      <c r="K24" s="4"/>
      <c r="L24" s="4"/>
      <c r="M24" s="4"/>
      <c r="N24" s="4"/>
      <c r="O24" s="4"/>
      <c r="P24" s="4"/>
      <c r="Q24" s="4"/>
      <c r="R24" s="4"/>
      <c r="S24" s="4"/>
      <c r="T24" s="4"/>
      <c r="U24" s="4"/>
      <c r="V24" s="4"/>
    </row>
    <row r="25" spans="1:22" x14ac:dyDescent="0.25">
      <c r="A25" s="6"/>
      <c r="B25" s="22"/>
      <c r="C25" s="22"/>
      <c r="D25" s="22"/>
      <c r="E25" s="31" t="s">
        <v>33</v>
      </c>
      <c r="F25" s="45"/>
      <c r="G25" s="23" t="s">
        <v>15</v>
      </c>
      <c r="H25" s="22"/>
      <c r="I25" s="4"/>
      <c r="J25" s="4"/>
      <c r="K25" s="4"/>
      <c r="L25" s="4"/>
      <c r="M25" s="4"/>
      <c r="N25" s="4"/>
      <c r="O25" s="4"/>
      <c r="P25" s="4"/>
      <c r="Q25" s="4"/>
      <c r="R25" s="4"/>
      <c r="S25" s="4"/>
      <c r="T25" s="4"/>
      <c r="U25" s="4"/>
      <c r="V25" s="4"/>
    </row>
    <row r="26" spans="1:22" x14ac:dyDescent="0.25">
      <c r="A26" s="6"/>
      <c r="B26" s="22"/>
      <c r="C26" s="22"/>
      <c r="D26" s="22"/>
      <c r="E26" s="31" t="s">
        <v>34</v>
      </c>
      <c r="F26" s="45"/>
      <c r="G26" s="23" t="s">
        <v>15</v>
      </c>
      <c r="H26" s="22"/>
      <c r="I26" s="4"/>
      <c r="J26" s="4"/>
      <c r="K26" s="4"/>
      <c r="L26" s="4"/>
      <c r="M26" s="4"/>
      <c r="N26" s="4"/>
      <c r="O26" s="4"/>
      <c r="P26" s="4"/>
      <c r="Q26" s="4"/>
      <c r="R26" s="4"/>
      <c r="S26" s="4"/>
      <c r="T26" s="4"/>
      <c r="U26" s="4"/>
      <c r="V26" s="4"/>
    </row>
    <row r="27" spans="1:22" x14ac:dyDescent="0.25">
      <c r="A27" s="6"/>
      <c r="B27" s="22"/>
      <c r="C27" s="22"/>
      <c r="D27" s="22"/>
      <c r="E27" s="31" t="s">
        <v>35</v>
      </c>
      <c r="F27" s="45"/>
      <c r="G27" s="23" t="s">
        <v>15</v>
      </c>
      <c r="H27" s="22"/>
      <c r="I27" s="4"/>
      <c r="J27" s="4"/>
      <c r="K27" s="4"/>
      <c r="L27" s="4"/>
      <c r="M27" s="4"/>
      <c r="N27" s="4"/>
      <c r="O27" s="4"/>
      <c r="P27" s="4"/>
      <c r="Q27" s="4"/>
      <c r="R27" s="4"/>
      <c r="S27" s="4"/>
      <c r="T27" s="4"/>
      <c r="U27" s="4"/>
      <c r="V27" s="4"/>
    </row>
    <row r="28" spans="1:22" x14ac:dyDescent="0.25">
      <c r="A28" s="6"/>
      <c r="B28" s="22"/>
      <c r="C28" s="22"/>
      <c r="D28" s="22"/>
      <c r="E28" s="31" t="s">
        <v>8</v>
      </c>
      <c r="F28" s="45"/>
      <c r="G28" s="23" t="s">
        <v>15</v>
      </c>
      <c r="H28" s="22"/>
      <c r="I28" s="4"/>
      <c r="J28" s="4"/>
      <c r="K28" s="4"/>
      <c r="L28" s="4"/>
      <c r="M28" s="4"/>
      <c r="N28" s="4"/>
      <c r="O28" s="4"/>
      <c r="P28" s="4"/>
      <c r="Q28" s="4"/>
      <c r="R28" s="4"/>
      <c r="S28" s="4"/>
      <c r="T28" s="4"/>
      <c r="U28" s="4"/>
      <c r="V28" s="4"/>
    </row>
    <row r="29" spans="1:22" x14ac:dyDescent="0.25">
      <c r="A29" s="6"/>
      <c r="B29" s="22"/>
      <c r="C29" s="22"/>
      <c r="D29" s="22"/>
      <c r="E29" s="31" t="s">
        <v>9</v>
      </c>
      <c r="F29" s="45"/>
      <c r="G29" s="23" t="s">
        <v>15</v>
      </c>
      <c r="H29" s="22"/>
      <c r="I29" s="4"/>
      <c r="J29" s="4"/>
      <c r="K29" s="4"/>
      <c r="L29" s="4"/>
      <c r="M29" s="4"/>
      <c r="N29" s="4"/>
      <c r="O29" s="4"/>
      <c r="P29" s="4"/>
      <c r="Q29" s="4"/>
      <c r="R29" s="4"/>
      <c r="S29" s="4"/>
      <c r="T29" s="4"/>
      <c r="U29" s="4"/>
      <c r="V29" s="4"/>
    </row>
    <row r="30" spans="1:22" x14ac:dyDescent="0.25">
      <c r="A30" s="6"/>
      <c r="B30" s="22"/>
      <c r="C30" s="22"/>
      <c r="D30" s="22"/>
      <c r="E30" s="31" t="s">
        <v>10</v>
      </c>
      <c r="F30" s="45"/>
      <c r="G30" s="23" t="s">
        <v>15</v>
      </c>
      <c r="H30" s="22"/>
      <c r="I30" s="4"/>
      <c r="J30" s="4"/>
      <c r="K30" s="4"/>
      <c r="L30" s="4"/>
      <c r="M30" s="4"/>
      <c r="N30" s="4"/>
      <c r="O30" s="4"/>
      <c r="P30" s="4"/>
      <c r="Q30" s="4"/>
      <c r="R30" s="4"/>
      <c r="S30" s="4"/>
      <c r="T30" s="4"/>
      <c r="U30" s="4"/>
      <c r="V30" s="4"/>
    </row>
    <row r="31" spans="1:22" x14ac:dyDescent="0.25">
      <c r="A31" s="6"/>
      <c r="B31" s="22"/>
      <c r="C31" s="22"/>
      <c r="D31" s="22"/>
      <c r="E31" s="31" t="s">
        <v>11</v>
      </c>
      <c r="F31" s="45"/>
      <c r="G31" s="23" t="s">
        <v>15</v>
      </c>
      <c r="H31" s="22"/>
      <c r="I31" s="4"/>
      <c r="J31" s="4"/>
      <c r="K31" s="4"/>
      <c r="L31" s="4"/>
      <c r="M31" s="4"/>
      <c r="N31" s="4"/>
      <c r="O31" s="4"/>
      <c r="P31" s="4"/>
      <c r="Q31" s="4"/>
      <c r="R31" s="4"/>
      <c r="S31" s="4"/>
      <c r="T31" s="4"/>
      <c r="U31" s="4"/>
      <c r="V31" s="4"/>
    </row>
    <row r="32" spans="1:22" x14ac:dyDescent="0.25">
      <c r="A32" s="6"/>
      <c r="B32" s="22"/>
      <c r="C32" s="22"/>
      <c r="D32" s="22"/>
      <c r="E32" s="31" t="s">
        <v>24</v>
      </c>
      <c r="F32" s="45"/>
      <c r="G32" s="23" t="s">
        <v>15</v>
      </c>
      <c r="H32" s="22"/>
      <c r="I32" s="4"/>
      <c r="J32" s="4"/>
      <c r="K32" s="4"/>
      <c r="L32" s="4"/>
      <c r="M32" s="4"/>
      <c r="N32" s="4"/>
      <c r="O32" s="4"/>
      <c r="P32" s="4"/>
      <c r="Q32" s="4"/>
      <c r="R32" s="4"/>
      <c r="S32" s="4"/>
      <c r="T32" s="4"/>
      <c r="U32" s="4"/>
      <c r="V32" s="4"/>
    </row>
    <row r="33" spans="1:22" s="1" customFormat="1" ht="30.75" customHeight="1" x14ac:dyDescent="0.25">
      <c r="A33" s="54" t="s">
        <v>25</v>
      </c>
      <c r="B33" s="54"/>
      <c r="C33" s="54"/>
      <c r="D33" s="54"/>
      <c r="E33" s="54"/>
      <c r="F33" s="54"/>
      <c r="G33" s="54"/>
      <c r="H33" s="54"/>
      <c r="I33" s="5"/>
      <c r="J33" s="5"/>
      <c r="K33" s="5"/>
      <c r="L33" s="5"/>
      <c r="M33" s="5"/>
      <c r="N33" s="5"/>
      <c r="O33" s="5"/>
      <c r="P33" s="5"/>
      <c r="Q33" s="5"/>
      <c r="R33" s="5"/>
      <c r="S33" s="5"/>
      <c r="T33" s="5"/>
      <c r="U33" s="5"/>
      <c r="V33" s="5"/>
    </row>
    <row r="34" spans="1:22" s="1" customFormat="1" ht="21.75" customHeight="1" x14ac:dyDescent="0.25">
      <c r="A34" s="55" t="s">
        <v>26</v>
      </c>
      <c r="B34" s="55"/>
      <c r="C34" s="55"/>
      <c r="D34" s="55"/>
      <c r="E34" s="55"/>
      <c r="F34" s="55"/>
      <c r="G34" s="55"/>
      <c r="H34" s="55"/>
      <c r="I34" s="5"/>
      <c r="J34" s="5"/>
      <c r="K34" s="5"/>
      <c r="L34" s="5"/>
      <c r="M34" s="5"/>
      <c r="N34" s="5"/>
      <c r="O34" s="5"/>
      <c r="P34" s="5"/>
      <c r="Q34" s="5"/>
      <c r="R34" s="5"/>
      <c r="S34" s="5"/>
      <c r="T34" s="5"/>
      <c r="U34" s="5"/>
      <c r="V34" s="5"/>
    </row>
    <row r="35" spans="1:22" x14ac:dyDescent="0.25">
      <c r="A35" s="6"/>
      <c r="B35" s="6"/>
      <c r="C35" s="6"/>
      <c r="D35" s="6"/>
      <c r="E35" s="6"/>
      <c r="F35" s="6"/>
      <c r="G35" s="6"/>
      <c r="H35" s="6"/>
      <c r="I35" s="4"/>
      <c r="J35" s="4"/>
      <c r="K35" s="4"/>
      <c r="L35" s="4"/>
      <c r="M35" s="4"/>
      <c r="N35" s="4"/>
      <c r="O35" s="4"/>
      <c r="P35" s="4"/>
      <c r="Q35" s="4"/>
      <c r="R35" s="4"/>
      <c r="S35" s="4"/>
      <c r="T35" s="4"/>
      <c r="U35" s="4"/>
      <c r="V35" s="4"/>
    </row>
    <row r="36" spans="1:22" ht="18" x14ac:dyDescent="0.25">
      <c r="A36" s="52" t="s">
        <v>20</v>
      </c>
      <c r="B36" s="52"/>
      <c r="C36" s="52"/>
      <c r="D36" s="52"/>
      <c r="E36" s="52"/>
      <c r="F36" s="52"/>
      <c r="G36" s="52"/>
      <c r="H36" s="52"/>
      <c r="I36" s="4"/>
      <c r="J36" s="4"/>
      <c r="K36" s="4"/>
      <c r="L36" s="4"/>
      <c r="M36" s="4"/>
      <c r="N36" s="4"/>
      <c r="O36" s="4"/>
      <c r="P36" s="4"/>
      <c r="Q36" s="4"/>
      <c r="R36" s="4"/>
      <c r="S36" s="4"/>
      <c r="T36" s="4"/>
      <c r="U36" s="4"/>
      <c r="V36" s="4"/>
    </row>
    <row r="37" spans="1:22" x14ac:dyDescent="0.25">
      <c r="A37" s="6"/>
      <c r="B37" s="6"/>
      <c r="C37" s="6"/>
      <c r="D37" s="6"/>
      <c r="E37" s="6"/>
      <c r="F37" s="6"/>
      <c r="G37" s="6"/>
      <c r="H37" s="6"/>
      <c r="I37" s="4"/>
      <c r="J37" s="4"/>
      <c r="K37" s="4"/>
      <c r="L37" s="4"/>
      <c r="M37" s="4"/>
      <c r="N37" s="4"/>
      <c r="O37" s="4"/>
      <c r="P37" s="4"/>
      <c r="Q37" s="4"/>
      <c r="R37" s="4"/>
      <c r="S37" s="4"/>
      <c r="T37" s="4"/>
      <c r="U37" s="4"/>
      <c r="V37" s="4"/>
    </row>
    <row r="38" spans="1:22" x14ac:dyDescent="0.25">
      <c r="A38" s="6"/>
      <c r="B38" s="6"/>
      <c r="C38" s="6"/>
      <c r="D38" s="6"/>
      <c r="E38" s="6"/>
      <c r="F38" s="6"/>
      <c r="G38" s="6"/>
      <c r="H38" s="6"/>
      <c r="I38" s="4"/>
      <c r="J38" s="4"/>
      <c r="K38" s="4"/>
      <c r="L38" s="4"/>
      <c r="M38" s="4"/>
      <c r="N38" s="4"/>
      <c r="O38" s="4"/>
      <c r="P38" s="4"/>
      <c r="Q38" s="4"/>
      <c r="R38" s="4"/>
      <c r="S38" s="4"/>
      <c r="T38" s="4"/>
      <c r="U38" s="4"/>
      <c r="V38" s="4"/>
    </row>
    <row r="39" spans="1:22" x14ac:dyDescent="0.25">
      <c r="A39" s="6"/>
      <c r="B39" s="6"/>
      <c r="C39" s="6"/>
      <c r="D39" s="6"/>
      <c r="E39" s="6"/>
      <c r="F39" s="6"/>
      <c r="G39" s="6"/>
      <c r="H39" s="6"/>
      <c r="I39" s="4"/>
      <c r="J39" s="4"/>
      <c r="K39" s="4"/>
      <c r="L39" s="4"/>
      <c r="M39" s="4"/>
      <c r="N39" s="4"/>
      <c r="O39" s="4"/>
      <c r="P39" s="4"/>
      <c r="Q39" s="4"/>
      <c r="R39" s="4"/>
      <c r="S39" s="4"/>
      <c r="T39" s="4"/>
      <c r="U39" s="4"/>
      <c r="V39" s="4"/>
    </row>
    <row r="40" spans="1:22" x14ac:dyDescent="0.25">
      <c r="A40" s="6"/>
      <c r="B40" s="6"/>
      <c r="C40" s="6"/>
      <c r="D40" s="6"/>
      <c r="E40" s="6"/>
      <c r="F40" s="6"/>
      <c r="G40" s="6"/>
      <c r="H40" s="6"/>
      <c r="I40" s="4"/>
      <c r="J40" s="4"/>
      <c r="K40" s="4"/>
      <c r="L40" s="4"/>
      <c r="M40" s="4"/>
      <c r="N40" s="4"/>
      <c r="O40" s="4"/>
      <c r="P40" s="4"/>
      <c r="Q40" s="4"/>
      <c r="R40" s="4"/>
      <c r="S40" s="4"/>
      <c r="T40" s="4"/>
      <c r="U40" s="4"/>
      <c r="V40" s="4"/>
    </row>
    <row r="41" spans="1:22" ht="26.25" customHeight="1" x14ac:dyDescent="0.25">
      <c r="A41" s="6"/>
      <c r="B41" s="6"/>
      <c r="C41" s="6"/>
      <c r="D41" s="6"/>
      <c r="E41" s="6"/>
      <c r="F41" s="6"/>
      <c r="G41" s="6"/>
      <c r="H41" s="6"/>
      <c r="I41" s="4"/>
      <c r="J41" s="4"/>
      <c r="K41" s="4"/>
      <c r="L41" s="4"/>
      <c r="M41" s="4"/>
      <c r="N41" s="4"/>
      <c r="O41" s="4"/>
      <c r="P41" s="4"/>
      <c r="Q41" s="4"/>
      <c r="R41" s="4"/>
      <c r="S41" s="4"/>
      <c r="T41" s="4"/>
      <c r="U41" s="4"/>
      <c r="V41" s="4"/>
    </row>
    <row r="42" spans="1:22" x14ac:dyDescent="0.25">
      <c r="A42" s="6"/>
      <c r="B42" s="6"/>
      <c r="C42" s="9"/>
      <c r="D42" s="9"/>
      <c r="E42" s="2" t="s">
        <v>13</v>
      </c>
      <c r="F42" s="51" t="s">
        <v>12</v>
      </c>
      <c r="G42" s="51"/>
      <c r="H42" s="6"/>
      <c r="I42" s="4"/>
      <c r="J42" s="4"/>
      <c r="K42" s="4"/>
      <c r="L42" s="4"/>
      <c r="M42" s="4"/>
      <c r="N42" s="4"/>
      <c r="O42" s="4"/>
      <c r="P42" s="4"/>
      <c r="Q42" s="4"/>
      <c r="R42" s="4"/>
      <c r="S42" s="4"/>
      <c r="T42" s="4"/>
      <c r="U42" s="4"/>
      <c r="V42" s="4"/>
    </row>
    <row r="43" spans="1:22" ht="32.25" customHeight="1" x14ac:dyDescent="0.25">
      <c r="A43" s="6"/>
      <c r="B43" s="6"/>
      <c r="C43" s="10"/>
      <c r="D43" s="11"/>
      <c r="E43" s="12"/>
      <c r="F43" s="12" t="s">
        <v>14</v>
      </c>
      <c r="G43" s="13" t="s">
        <v>16</v>
      </c>
      <c r="H43" s="14"/>
      <c r="I43" s="4"/>
      <c r="J43" s="4"/>
      <c r="K43" s="4"/>
      <c r="L43" s="4"/>
      <c r="M43" s="4"/>
      <c r="N43" s="4"/>
      <c r="O43" s="4"/>
      <c r="P43" s="4"/>
      <c r="Q43" s="4"/>
      <c r="R43" s="4"/>
      <c r="S43" s="4"/>
      <c r="T43" s="4"/>
      <c r="U43" s="4"/>
      <c r="V43" s="4"/>
    </row>
    <row r="44" spans="1:22" x14ac:dyDescent="0.25">
      <c r="A44" s="22"/>
      <c r="B44" s="28" t="s">
        <v>3</v>
      </c>
      <c r="C44" s="24">
        <f>IF(AND(F18&lt;1000001,F18&gt;0),314,IF(AND(F18&gt;1000000,F18&lt;12000001),627,IF(F18&gt;12000000,(F18^0.533)/9.14,0)))</f>
        <v>0</v>
      </c>
      <c r="D44" s="24">
        <f>IF(F18&gt;12000000,((F18^0.533)/9.14),0)</f>
        <v>0</v>
      </c>
      <c r="E44" s="32">
        <f t="shared" ref="E44:E48" si="0">IF(C44=0,D44,C44)</f>
        <v>0</v>
      </c>
      <c r="F44" s="33">
        <f>IF(F18&gt;0,78,0)</f>
        <v>0</v>
      </c>
      <c r="G44" s="34">
        <f t="shared" ref="G44:G45" si="1">IF(AND(H44&lt;250,H44&gt;0),250,IF(H44&gt;500,500,H44))</f>
        <v>0</v>
      </c>
      <c r="H44" s="25">
        <f>IF(F18&gt;0,E44*0.5,0)</f>
        <v>0</v>
      </c>
      <c r="I44" s="4"/>
      <c r="J44" s="4"/>
      <c r="K44" s="4"/>
      <c r="L44" s="4"/>
      <c r="M44" s="4"/>
      <c r="N44" s="4"/>
      <c r="O44" s="4"/>
      <c r="P44" s="4"/>
      <c r="Q44" s="4"/>
      <c r="R44" s="4"/>
      <c r="S44" s="4"/>
      <c r="T44" s="4"/>
      <c r="U44" s="4"/>
      <c r="V44" s="4"/>
    </row>
    <row r="45" spans="1:22" x14ac:dyDescent="0.25">
      <c r="A45" s="22"/>
      <c r="B45" s="28" t="s">
        <v>4</v>
      </c>
      <c r="C45" s="24">
        <f t="shared" ref="C45:C48" si="2">IF(AND(F19&lt;1000001,F19&gt;0),314,IF(AND(F19&gt;1000000,F19&lt;12000001),627,IF(F19&gt;12000000,(F19^0.533)/9.14,0)))</f>
        <v>0</v>
      </c>
      <c r="D45" s="24">
        <f>IF(F19&gt;12000000,((F19^0.533)/9.14),0)</f>
        <v>0</v>
      </c>
      <c r="E45" s="35">
        <f t="shared" si="0"/>
        <v>0</v>
      </c>
      <c r="F45" s="36">
        <f>IF(F19&gt;0,78,0)</f>
        <v>0</v>
      </c>
      <c r="G45" s="37">
        <f t="shared" si="1"/>
        <v>0</v>
      </c>
      <c r="H45" s="25">
        <f>IF(F19&gt;0,E45*0.5,0)</f>
        <v>0</v>
      </c>
      <c r="I45" s="4"/>
      <c r="J45" s="4"/>
      <c r="K45" s="4"/>
      <c r="L45" s="4"/>
      <c r="M45" s="4"/>
      <c r="N45" s="4"/>
      <c r="O45" s="4"/>
      <c r="P45" s="4"/>
      <c r="Q45" s="4"/>
      <c r="R45" s="4"/>
      <c r="S45" s="4"/>
      <c r="T45" s="4"/>
      <c r="U45" s="4"/>
      <c r="V45" s="4"/>
    </row>
    <row r="46" spans="1:22" x14ac:dyDescent="0.25">
      <c r="A46" s="22"/>
      <c r="B46" s="28" t="s">
        <v>5</v>
      </c>
      <c r="C46" s="24">
        <f t="shared" si="2"/>
        <v>0</v>
      </c>
      <c r="D46" s="24">
        <f>IF(F20&gt;12000000,((F20^0.533)/9.14),0)</f>
        <v>0</v>
      </c>
      <c r="E46" s="35">
        <f t="shared" si="0"/>
        <v>0</v>
      </c>
      <c r="F46" s="36">
        <f>IF(F20&gt;0,78,0)</f>
        <v>0</v>
      </c>
      <c r="G46" s="37">
        <f>IF(AND(H46&lt;250,H46&gt;0),250,IF(H46&gt;500,500,H46))</f>
        <v>0</v>
      </c>
      <c r="H46" s="25">
        <f>IF(F20&gt;0,E46*0.5,0)</f>
        <v>0</v>
      </c>
      <c r="I46" s="4"/>
      <c r="J46" s="4"/>
      <c r="K46" s="4"/>
      <c r="L46" s="4"/>
      <c r="M46" s="4"/>
      <c r="N46" s="4"/>
      <c r="O46" s="4"/>
      <c r="P46" s="4"/>
      <c r="Q46" s="4"/>
      <c r="R46" s="4"/>
      <c r="S46" s="4"/>
      <c r="T46" s="4"/>
      <c r="U46" s="4"/>
      <c r="V46" s="4"/>
    </row>
    <row r="47" spans="1:22" x14ac:dyDescent="0.25">
      <c r="A47" s="22"/>
      <c r="B47" s="28" t="s">
        <v>6</v>
      </c>
      <c r="C47" s="24">
        <f t="shared" si="2"/>
        <v>0</v>
      </c>
      <c r="D47" s="24">
        <f>IF(F21&gt;12000000,((F21^0.533)/9.14),0)</f>
        <v>0</v>
      </c>
      <c r="E47" s="35">
        <f t="shared" si="0"/>
        <v>0</v>
      </c>
      <c r="F47" s="36">
        <f>IF(F21&gt;0,78,0)</f>
        <v>0</v>
      </c>
      <c r="G47" s="37">
        <f t="shared" ref="G47:G48" si="3">IF(AND(H47&lt;250,H47&gt;0),250,IF(H47&gt;500,500,H47))</f>
        <v>0</v>
      </c>
      <c r="H47" s="25">
        <f>IF(F21&gt;0,E47*0.5,0)</f>
        <v>0</v>
      </c>
      <c r="I47" s="4"/>
      <c r="J47" s="4"/>
      <c r="K47" s="4"/>
      <c r="L47" s="4"/>
      <c r="M47" s="4"/>
      <c r="N47" s="4"/>
      <c r="O47" s="4"/>
      <c r="P47" s="4"/>
      <c r="Q47" s="4"/>
      <c r="R47" s="4"/>
      <c r="S47" s="4"/>
      <c r="T47" s="4"/>
      <c r="U47" s="4"/>
      <c r="V47" s="4"/>
    </row>
    <row r="48" spans="1:22" x14ac:dyDescent="0.25">
      <c r="A48" s="22"/>
      <c r="B48" s="28" t="s">
        <v>7</v>
      </c>
      <c r="C48" s="24">
        <f t="shared" si="2"/>
        <v>0</v>
      </c>
      <c r="D48" s="24">
        <f>IF(F22&gt;12000000,((F22^0.533)/9.14),0)</f>
        <v>0</v>
      </c>
      <c r="E48" s="35">
        <f t="shared" si="0"/>
        <v>0</v>
      </c>
      <c r="F48" s="36">
        <f>IF(F22&gt;0,78,0)</f>
        <v>0</v>
      </c>
      <c r="G48" s="37">
        <f t="shared" si="3"/>
        <v>0</v>
      </c>
      <c r="H48" s="25">
        <f>IF(F22&gt;0,E48*0.5,0)</f>
        <v>0</v>
      </c>
      <c r="I48" s="4"/>
      <c r="J48" s="4"/>
      <c r="K48" s="4"/>
      <c r="L48" s="4"/>
      <c r="M48" s="4"/>
      <c r="N48" s="4"/>
      <c r="O48" s="4"/>
      <c r="P48" s="4"/>
      <c r="Q48" s="4"/>
      <c r="R48" s="4"/>
      <c r="S48" s="4"/>
      <c r="T48" s="4"/>
      <c r="U48" s="4"/>
      <c r="V48" s="4"/>
    </row>
    <row r="49" spans="1:22" x14ac:dyDescent="0.25">
      <c r="A49" s="22"/>
      <c r="B49" s="28" t="s">
        <v>31</v>
      </c>
      <c r="C49" s="24">
        <f>IF(AND(F23&lt;1000001,F23&gt;0),314,IF(AND(F23&gt;1000000,F23&lt;12000001),627,IF(F23&gt;12000000,(F23^0.533/9.14),0)))</f>
        <v>0</v>
      </c>
      <c r="D49" s="24">
        <f>IF($F$23&gt;12000000,(($F$23^0.533)/9.14),0)</f>
        <v>0</v>
      </c>
      <c r="E49" s="35">
        <f>IF(C49=0,D49,C49)</f>
        <v>0</v>
      </c>
      <c r="F49" s="38">
        <f>IF($F$23&gt;0,78,0)</f>
        <v>0</v>
      </c>
      <c r="G49" s="39">
        <f>IF(AND(H49&lt;250,H49&gt;0),250,IF(H49&gt;500,500,H49))</f>
        <v>0</v>
      </c>
      <c r="H49" s="25">
        <f>IF($F$23&gt;0,E49,0)</f>
        <v>0</v>
      </c>
      <c r="I49" s="4"/>
      <c r="J49" s="4"/>
      <c r="K49" s="4"/>
      <c r="L49" s="4"/>
      <c r="M49" s="4"/>
      <c r="N49" s="4"/>
      <c r="O49" s="4"/>
      <c r="P49" s="4"/>
      <c r="Q49" s="4"/>
      <c r="R49" s="4"/>
      <c r="S49" s="4"/>
      <c r="T49" s="4"/>
      <c r="U49" s="4"/>
      <c r="V49" s="4"/>
    </row>
    <row r="50" spans="1:22" x14ac:dyDescent="0.25">
      <c r="A50" s="22"/>
      <c r="B50" s="28" t="s">
        <v>32</v>
      </c>
      <c r="C50" s="24">
        <f>IF(AND(F24&lt;1000001,F24&gt;0),314,IF(AND(F24&gt;1000000,F24&lt;12000001),627,IF(F24&gt;12000000,(F24^0.533/9.14),0)))</f>
        <v>0</v>
      </c>
      <c r="D50" s="24">
        <f>IF($F$24&gt;12000000,(($F$24^0.533)/9.14),0)</f>
        <v>0</v>
      </c>
      <c r="E50" s="35">
        <f>IF(C50=0,D50,C50)</f>
        <v>0</v>
      </c>
      <c r="F50" s="38">
        <f>IF($F$24&gt;0,78,0)</f>
        <v>0</v>
      </c>
      <c r="G50" s="39">
        <f>IF(AND(H50&lt;250,H50&gt;0),250,IF(H50&gt;500,500,H50))</f>
        <v>0</v>
      </c>
      <c r="H50" s="25">
        <f>IF($F$24&gt;0,E50,0)</f>
        <v>0</v>
      </c>
      <c r="I50" s="4"/>
      <c r="J50" s="4"/>
      <c r="K50" s="4"/>
      <c r="L50" s="4"/>
      <c r="M50" s="4"/>
      <c r="N50" s="4"/>
      <c r="O50" s="4"/>
      <c r="P50" s="4"/>
      <c r="Q50" s="4"/>
      <c r="R50" s="4"/>
      <c r="S50" s="4"/>
      <c r="T50" s="4"/>
      <c r="U50" s="4"/>
      <c r="V50" s="4"/>
    </row>
    <row r="51" spans="1:22" x14ac:dyDescent="0.25">
      <c r="A51" s="22"/>
      <c r="B51" s="28" t="s">
        <v>33</v>
      </c>
      <c r="C51" s="24">
        <f>IF(AND(F25&lt;1000001,F25&gt;0),314,IF(AND(F25&gt;1000000,F25&lt;12000001),627,IF(F25&gt;12000000,(F25^0.533/9.14),0)))</f>
        <v>0</v>
      </c>
      <c r="D51" s="24">
        <f>IF($F$25&gt;12000000,(($F$25^0.533)/9.14)*0.5,0)</f>
        <v>0</v>
      </c>
      <c r="E51" s="35">
        <f t="shared" ref="E51:E52" si="4">IF(C51=0,D51,C51)</f>
        <v>0</v>
      </c>
      <c r="F51" s="36">
        <f>IF($F$25&gt;0,78,0)</f>
        <v>0</v>
      </c>
      <c r="G51" s="37">
        <f>IF(AND(H51&lt;250,H51&gt;0),250,IF(H51&gt;500,500,H51))</f>
        <v>0</v>
      </c>
      <c r="H51" s="25">
        <f>IF($F$25&gt;0,E51,0)</f>
        <v>0</v>
      </c>
      <c r="I51" s="4"/>
      <c r="J51" s="4"/>
      <c r="K51" s="4"/>
      <c r="L51" s="4"/>
      <c r="M51" s="4"/>
      <c r="N51" s="4"/>
      <c r="O51" s="4"/>
      <c r="P51" s="4"/>
      <c r="Q51" s="4"/>
      <c r="R51" s="4"/>
      <c r="S51" s="4"/>
      <c r="T51" s="4"/>
      <c r="U51" s="4"/>
      <c r="V51" s="4"/>
    </row>
    <row r="52" spans="1:22" x14ac:dyDescent="0.25">
      <c r="A52" s="22"/>
      <c r="B52" s="28" t="s">
        <v>34</v>
      </c>
      <c r="C52" s="24">
        <f>IF(AND(F26&lt;1000001,F26&gt;0),314,IF(AND(F26&gt;1000000,F26&lt;12000001),627,IF(F26&gt;12000000,(F26^0.533/9.14),0)))</f>
        <v>0</v>
      </c>
      <c r="D52" s="24">
        <f>IF($F$26&gt;12000000,(($F$26^0.533)/9.14)*0.5,0)</f>
        <v>0</v>
      </c>
      <c r="E52" s="35">
        <f t="shared" si="4"/>
        <v>0</v>
      </c>
      <c r="F52" s="40">
        <f>IF($F$26&gt;0,78,0)</f>
        <v>0</v>
      </c>
      <c r="G52" s="37">
        <f>IF(AND(H52&lt;250,H52&gt;0),250,IF(H52&gt;500,500,H52))</f>
        <v>0</v>
      </c>
      <c r="H52" s="25">
        <f>IF($F$26&gt;0,E52,0)</f>
        <v>0</v>
      </c>
      <c r="I52" s="4"/>
      <c r="J52" s="4"/>
      <c r="K52" s="4"/>
      <c r="L52" s="4"/>
      <c r="M52" s="4"/>
      <c r="N52" s="4"/>
      <c r="O52" s="4"/>
      <c r="P52" s="4"/>
      <c r="Q52" s="4"/>
      <c r="R52" s="4"/>
      <c r="S52" s="4"/>
      <c r="T52" s="4"/>
      <c r="U52" s="4"/>
      <c r="V52" s="4"/>
    </row>
    <row r="53" spans="1:22" x14ac:dyDescent="0.25">
      <c r="A53" s="22"/>
      <c r="B53" s="28" t="s">
        <v>35</v>
      </c>
      <c r="C53" s="24">
        <f>IF(AND(F27&lt;1000001,F27&gt;0),314,IF(AND(F27&gt;1000000,F27&lt;12000001),627,IF(F27&gt;12000000,(F27^0.533/9.14),0)))</f>
        <v>0</v>
      </c>
      <c r="D53" s="24">
        <f>IF($F$27&gt;12000000,(($F$27^0.533)/9.14)*0.5,0)</f>
        <v>0</v>
      </c>
      <c r="E53" s="35">
        <f>IF(C53=0,D53,C53)</f>
        <v>0</v>
      </c>
      <c r="F53" s="36">
        <f>IF($F$27&gt;0,78,0)</f>
        <v>0</v>
      </c>
      <c r="G53" s="37">
        <f>IF(AND(H53&lt;250,H53&gt;0),250,IF(H53&gt;500,500,H53))</f>
        <v>0</v>
      </c>
      <c r="H53" s="25">
        <f>IF($F$27&gt;0,E53,0)</f>
        <v>0</v>
      </c>
      <c r="I53" s="4"/>
      <c r="J53" s="4"/>
      <c r="K53" s="4"/>
      <c r="L53" s="4"/>
      <c r="M53" s="4"/>
      <c r="N53" s="4"/>
      <c r="O53" s="4"/>
      <c r="P53" s="4"/>
      <c r="Q53" s="4"/>
      <c r="R53" s="4"/>
      <c r="S53" s="4"/>
      <c r="T53" s="4"/>
      <c r="U53" s="4"/>
      <c r="V53" s="4"/>
    </row>
    <row r="54" spans="1:22" x14ac:dyDescent="0.25">
      <c r="A54" s="22"/>
      <c r="B54" s="29" t="s">
        <v>8</v>
      </c>
      <c r="C54" s="24">
        <f>IF(AND(F28&lt;1000001,F28&gt;0),290,IF(AND(F28&gt;1000000,F28&lt;10000001),580,IF(F28&gt;10000000,(F28^0.533)/9.14,0)))</f>
        <v>0</v>
      </c>
      <c r="D54" s="26" t="str">
        <f>IF(AND(F28&gt;10000000,((F28^0.533)/9.14)&gt;3500),3500,"")</f>
        <v/>
      </c>
      <c r="E54" s="35">
        <f>IF(C54&gt;3500,D54,C54)</f>
        <v>0</v>
      </c>
      <c r="F54" s="36">
        <f>IF(F28&gt;0,120,0)</f>
        <v>0</v>
      </c>
      <c r="G54" s="37">
        <f>IF(AND(H54&lt;150,H54&gt;0),150,IF(H54&gt;350,350,H54))</f>
        <v>0</v>
      </c>
      <c r="H54" s="27">
        <f>IF(F28&gt;0,E54*0.5,0)</f>
        <v>0</v>
      </c>
      <c r="I54" s="4"/>
      <c r="J54" s="4"/>
      <c r="K54" s="4"/>
      <c r="L54" s="4"/>
      <c r="M54" s="4"/>
      <c r="N54" s="4"/>
      <c r="O54" s="4"/>
      <c r="P54" s="4"/>
      <c r="Q54" s="4"/>
      <c r="R54" s="4"/>
      <c r="S54" s="4"/>
      <c r="T54" s="4"/>
      <c r="U54" s="4"/>
      <c r="V54" s="4"/>
    </row>
    <row r="55" spans="1:22" x14ac:dyDescent="0.25">
      <c r="A55" s="22"/>
      <c r="B55" s="29" t="s">
        <v>9</v>
      </c>
      <c r="C55" s="24">
        <f t="shared" ref="C55:C58" si="5">IF(AND(F29&lt;1000001,F29&gt;0),290,IF(AND(F29&gt;1000000,F29&lt;10000001),580,IF(F29&gt;10000000,(F29^0.533)/9.14,0)))</f>
        <v>0</v>
      </c>
      <c r="D55" s="26" t="str">
        <f t="shared" ref="D55:D58" si="6">IF(AND(F29&gt;10000000,((F29^0.533)/9.14)&gt;3500),3500,"")</f>
        <v/>
      </c>
      <c r="E55" s="35">
        <f>IF(C55&gt;3500,D55,C55)</f>
        <v>0</v>
      </c>
      <c r="F55" s="36">
        <f>IF(F29&gt;0,120,0)</f>
        <v>0</v>
      </c>
      <c r="G55" s="37">
        <f t="shared" ref="G55:G57" si="7">IF(AND(H55&lt;150,H55&gt;0),150,IF(H55&gt;350,350,H55))</f>
        <v>0</v>
      </c>
      <c r="H55" s="27">
        <f>IF(F29&gt;0,E55*0.5,0)</f>
        <v>0</v>
      </c>
      <c r="I55" s="4"/>
      <c r="J55" s="4"/>
      <c r="K55" s="4"/>
      <c r="L55" s="4"/>
      <c r="M55" s="4"/>
      <c r="N55" s="4"/>
      <c r="O55" s="4"/>
      <c r="P55" s="4"/>
      <c r="Q55" s="4"/>
      <c r="R55" s="4"/>
      <c r="S55" s="4"/>
      <c r="T55" s="4"/>
      <c r="U55" s="4"/>
      <c r="V55" s="4"/>
    </row>
    <row r="56" spans="1:22" x14ac:dyDescent="0.25">
      <c r="A56" s="22"/>
      <c r="B56" s="29" t="s">
        <v>10</v>
      </c>
      <c r="C56" s="24">
        <f t="shared" si="5"/>
        <v>0</v>
      </c>
      <c r="D56" s="26" t="str">
        <f t="shared" si="6"/>
        <v/>
      </c>
      <c r="E56" s="35">
        <f>IF(C56&gt;3500,D56,C56)</f>
        <v>0</v>
      </c>
      <c r="F56" s="36">
        <f>IF(F30&gt;0,120,0)</f>
        <v>0</v>
      </c>
      <c r="G56" s="37">
        <f t="shared" si="7"/>
        <v>0</v>
      </c>
      <c r="H56" s="27">
        <f>IF(F30&gt;0,E56*0.5,0)</f>
        <v>0</v>
      </c>
      <c r="I56" s="4"/>
      <c r="J56" s="4"/>
      <c r="K56" s="4"/>
      <c r="L56" s="4"/>
      <c r="M56" s="4"/>
      <c r="N56" s="4"/>
      <c r="O56" s="4"/>
      <c r="P56" s="4"/>
      <c r="Q56" s="4"/>
      <c r="R56" s="4"/>
      <c r="S56" s="4"/>
      <c r="T56" s="4"/>
      <c r="U56" s="4"/>
      <c r="V56" s="4"/>
    </row>
    <row r="57" spans="1:22" x14ac:dyDescent="0.25">
      <c r="A57" s="22"/>
      <c r="B57" s="29" t="s">
        <v>11</v>
      </c>
      <c r="C57" s="24">
        <f t="shared" si="5"/>
        <v>0</v>
      </c>
      <c r="D57" s="26" t="str">
        <f t="shared" si="6"/>
        <v/>
      </c>
      <c r="E57" s="35">
        <f>IF(C57&gt;3500,D57,C57)</f>
        <v>0</v>
      </c>
      <c r="F57" s="36">
        <f>IF(F31&gt;0,120,0)</f>
        <v>0</v>
      </c>
      <c r="G57" s="37">
        <f t="shared" si="7"/>
        <v>0</v>
      </c>
      <c r="H57" s="27">
        <f>IF(F31&gt;0,E57*0.5,0)</f>
        <v>0</v>
      </c>
      <c r="I57" s="4"/>
      <c r="J57" s="4"/>
      <c r="K57" s="4"/>
      <c r="L57" s="4"/>
      <c r="M57" s="4"/>
      <c r="N57" s="4"/>
      <c r="O57" s="4"/>
      <c r="P57" s="4"/>
      <c r="Q57" s="4"/>
      <c r="R57" s="4"/>
      <c r="S57" s="4"/>
      <c r="T57" s="4"/>
      <c r="U57" s="4"/>
      <c r="V57" s="4"/>
    </row>
    <row r="58" spans="1:22" x14ac:dyDescent="0.25">
      <c r="A58" s="22"/>
      <c r="B58" s="29" t="s">
        <v>24</v>
      </c>
      <c r="C58" s="24">
        <f t="shared" si="5"/>
        <v>0</v>
      </c>
      <c r="D58" s="26" t="str">
        <f t="shared" si="6"/>
        <v/>
      </c>
      <c r="E58" s="41">
        <f>IF(C58&gt;3500,D58,C58)</f>
        <v>0</v>
      </c>
      <c r="F58" s="42">
        <f>IF(F32&gt;0,120,0)</f>
        <v>0</v>
      </c>
      <c r="G58" s="43">
        <f>IF(AND(H58&lt;150,H58&gt;0),150,IF(H58&gt;350,350,H58))</f>
        <v>0</v>
      </c>
      <c r="H58" s="27">
        <f>IF(F32&gt;0,E58*0.5,0)</f>
        <v>0</v>
      </c>
      <c r="I58" s="4"/>
      <c r="J58" s="4"/>
      <c r="K58" s="4"/>
      <c r="L58" s="4"/>
      <c r="M58" s="4"/>
      <c r="N58" s="4"/>
      <c r="O58" s="4"/>
      <c r="P58" s="4"/>
      <c r="Q58" s="4"/>
      <c r="R58" s="4"/>
      <c r="S58" s="4"/>
      <c r="T58" s="4"/>
      <c r="U58" s="4"/>
      <c r="V58" s="4"/>
    </row>
    <row r="59" spans="1:22" x14ac:dyDescent="0.25">
      <c r="A59" s="6"/>
      <c r="B59" s="15"/>
      <c r="C59" s="15"/>
      <c r="D59" s="15"/>
      <c r="E59" s="15"/>
      <c r="F59" s="15"/>
      <c r="G59" s="15"/>
      <c r="H59" s="16"/>
      <c r="I59" s="4"/>
      <c r="J59" s="4"/>
      <c r="K59" s="4"/>
      <c r="L59" s="4"/>
      <c r="M59" s="4"/>
      <c r="N59" s="4"/>
      <c r="O59" s="4"/>
      <c r="P59" s="4"/>
      <c r="Q59" s="4"/>
      <c r="R59" s="4"/>
      <c r="S59" s="4"/>
      <c r="T59" s="4"/>
      <c r="U59" s="4"/>
      <c r="V59" s="4"/>
    </row>
    <row r="60" spans="1:22" x14ac:dyDescent="0.25">
      <c r="A60" s="6"/>
      <c r="B60" s="17" t="s">
        <v>17</v>
      </c>
      <c r="C60" s="18"/>
      <c r="D60" s="18"/>
      <c r="E60" s="19">
        <f>SUM(E44:E58)</f>
        <v>0</v>
      </c>
      <c r="F60" s="20">
        <f>SUM(F44:F58)</f>
        <v>0</v>
      </c>
      <c r="G60" s="20">
        <f>SUM(G44:G58)</f>
        <v>0</v>
      </c>
      <c r="H60" s="16"/>
      <c r="I60" s="4"/>
      <c r="J60" s="4"/>
      <c r="K60" s="4"/>
      <c r="L60" s="4"/>
      <c r="M60" s="4"/>
      <c r="N60" s="4"/>
      <c r="O60" s="4"/>
      <c r="P60" s="4"/>
      <c r="Q60" s="4"/>
      <c r="R60" s="4"/>
      <c r="S60" s="4"/>
      <c r="T60" s="4"/>
      <c r="U60" s="4"/>
      <c r="V60" s="4"/>
    </row>
    <row r="61" spans="1:22" ht="11.25" customHeight="1" x14ac:dyDescent="0.25">
      <c r="A61" s="6"/>
      <c r="B61" s="6"/>
      <c r="C61" s="6"/>
      <c r="D61" s="6"/>
      <c r="E61" s="6"/>
      <c r="F61" s="6"/>
      <c r="G61" s="6"/>
      <c r="H61" s="6"/>
      <c r="I61" s="4"/>
      <c r="J61" s="4"/>
      <c r="K61" s="4"/>
      <c r="L61" s="4"/>
      <c r="M61" s="4"/>
      <c r="N61" s="4"/>
      <c r="O61" s="4"/>
      <c r="P61" s="4"/>
      <c r="Q61" s="4"/>
      <c r="R61" s="4"/>
      <c r="S61" s="4"/>
      <c r="T61" s="4"/>
      <c r="U61" s="4"/>
      <c r="V61" s="4"/>
    </row>
    <row r="62" spans="1:22" ht="18.75" thickBot="1" x14ac:dyDescent="0.3">
      <c r="A62" s="6"/>
      <c r="B62" s="6"/>
      <c r="C62" s="6"/>
      <c r="D62" s="21" t="s">
        <v>18</v>
      </c>
      <c r="E62" s="3">
        <f>SUM(E44:E58)</f>
        <v>0</v>
      </c>
      <c r="F62" s="21" t="s">
        <v>19</v>
      </c>
      <c r="G62" s="3">
        <f>SUM(F60:G60)</f>
        <v>0</v>
      </c>
      <c r="H62" s="6"/>
      <c r="I62" s="4"/>
      <c r="J62" s="4"/>
      <c r="K62" s="4"/>
      <c r="L62" s="4"/>
      <c r="M62" s="4"/>
      <c r="N62" s="4"/>
      <c r="O62" s="4"/>
      <c r="P62" s="4"/>
      <c r="Q62" s="4"/>
      <c r="R62" s="4"/>
      <c r="S62" s="4"/>
      <c r="T62" s="4"/>
      <c r="U62" s="4"/>
      <c r="V62" s="4"/>
    </row>
    <row r="63" spans="1:22" ht="15.75" thickTop="1" x14ac:dyDescent="0.25">
      <c r="A63" s="22"/>
      <c r="B63" s="22"/>
      <c r="C63" s="22"/>
      <c r="D63" s="22"/>
      <c r="E63" s="22"/>
      <c r="F63" s="22"/>
      <c r="G63" s="22"/>
      <c r="H63" s="22"/>
      <c r="I63" s="4"/>
      <c r="J63" s="4"/>
      <c r="K63" s="4"/>
      <c r="L63" s="4"/>
      <c r="M63" s="4"/>
      <c r="N63" s="4"/>
      <c r="O63" s="4"/>
      <c r="P63" s="4"/>
      <c r="Q63" s="4"/>
      <c r="R63" s="4"/>
      <c r="S63" s="4"/>
      <c r="T63" s="4"/>
      <c r="U63" s="4"/>
      <c r="V63" s="4"/>
    </row>
    <row r="64" spans="1:22" x14ac:dyDescent="0.25">
      <c r="A64" s="22"/>
      <c r="B64" s="22"/>
      <c r="C64" s="22"/>
      <c r="D64" s="22"/>
      <c r="H64" s="22"/>
      <c r="I64" s="4"/>
      <c r="J64" s="4"/>
      <c r="K64" s="4"/>
      <c r="L64" s="4"/>
      <c r="M64" s="4"/>
      <c r="N64" s="4"/>
      <c r="O64" s="4"/>
      <c r="P64" s="4"/>
      <c r="Q64" s="4"/>
      <c r="R64" s="4"/>
      <c r="S64" s="4"/>
      <c r="T64" s="4"/>
      <c r="U64" s="4"/>
      <c r="V64" s="4"/>
    </row>
    <row r="65" spans="1:22" x14ac:dyDescent="0.25">
      <c r="A65" s="22"/>
      <c r="B65" s="22"/>
      <c r="C65" s="22"/>
      <c r="D65" s="22"/>
      <c r="E65" s="46" t="s">
        <v>36</v>
      </c>
      <c r="F65" s="47"/>
      <c r="G65" s="47"/>
      <c r="H65" s="22"/>
      <c r="I65" s="4"/>
      <c r="J65" s="4"/>
      <c r="K65" s="4"/>
      <c r="L65" s="4"/>
      <c r="M65" s="4"/>
      <c r="N65" s="4"/>
      <c r="O65" s="4"/>
      <c r="P65" s="4"/>
      <c r="Q65" s="4"/>
      <c r="R65" s="4"/>
      <c r="S65" s="4"/>
      <c r="T65" s="4"/>
      <c r="U65" s="4"/>
      <c r="V65" s="4"/>
    </row>
    <row r="66" spans="1:22" x14ac:dyDescent="0.25">
      <c r="A66" s="22"/>
      <c r="B66" s="22"/>
      <c r="C66" s="22"/>
      <c r="D66" s="22"/>
      <c r="E66" s="46" t="s">
        <v>23</v>
      </c>
      <c r="F66" s="47"/>
      <c r="G66" s="47"/>
      <c r="H66" s="22"/>
      <c r="I66" s="4"/>
      <c r="J66" s="4"/>
      <c r="K66" s="4"/>
      <c r="L66" s="4"/>
      <c r="M66" s="4"/>
      <c r="N66" s="4"/>
      <c r="O66" s="4"/>
      <c r="P66" s="4"/>
      <c r="Q66" s="4"/>
      <c r="R66" s="4"/>
      <c r="S66" s="4"/>
      <c r="T66" s="4"/>
      <c r="U66" s="4"/>
      <c r="V66" s="4"/>
    </row>
    <row r="67" spans="1:22" x14ac:dyDescent="0.25">
      <c r="A67" s="22"/>
      <c r="B67" s="22"/>
      <c r="C67" s="22"/>
      <c r="D67" s="22"/>
      <c r="E67" s="46" t="s">
        <v>21</v>
      </c>
      <c r="F67" s="48"/>
      <c r="G67" s="47"/>
      <c r="H67" s="22"/>
      <c r="I67" s="4"/>
      <c r="J67" s="4"/>
      <c r="K67" s="4"/>
      <c r="L67" s="4"/>
      <c r="M67" s="4"/>
      <c r="N67" s="4"/>
      <c r="O67" s="4"/>
      <c r="P67" s="4"/>
      <c r="Q67" s="4"/>
      <c r="R67" s="4"/>
      <c r="S67" s="4"/>
      <c r="T67" s="4"/>
      <c r="U67" s="4"/>
      <c r="V67" s="4"/>
    </row>
    <row r="68" spans="1:22" x14ac:dyDescent="0.25">
      <c r="A68" s="22"/>
      <c r="B68" s="22"/>
      <c r="C68" s="22"/>
      <c r="D68" s="22"/>
      <c r="E68" s="46" t="s">
        <v>22</v>
      </c>
      <c r="F68" s="47"/>
      <c r="G68" s="49"/>
      <c r="H68" s="22"/>
      <c r="I68" s="4"/>
      <c r="J68" s="4"/>
      <c r="K68" s="4"/>
      <c r="L68" s="4"/>
      <c r="M68" s="4"/>
      <c r="N68" s="4"/>
      <c r="O68" s="4"/>
      <c r="P68" s="4"/>
      <c r="Q68" s="4"/>
      <c r="R68" s="4"/>
      <c r="S68" s="4"/>
      <c r="T68" s="4"/>
      <c r="U68" s="4"/>
      <c r="V68" s="4"/>
    </row>
    <row r="69" spans="1:22" x14ac:dyDescent="0.25">
      <c r="A69" s="22"/>
      <c r="B69" s="22"/>
      <c r="C69" s="22"/>
      <c r="D69" s="22"/>
      <c r="E69" s="22"/>
      <c r="F69" s="22"/>
      <c r="G69" s="22"/>
      <c r="H69" s="22"/>
      <c r="I69" s="4"/>
      <c r="J69" s="4"/>
      <c r="K69" s="4"/>
      <c r="L69" s="4"/>
      <c r="M69" s="4"/>
      <c r="N69" s="4"/>
      <c r="O69" s="4"/>
      <c r="P69" s="4"/>
      <c r="Q69" s="4"/>
      <c r="R69" s="4"/>
      <c r="S69" s="4"/>
      <c r="T69" s="4"/>
      <c r="U69" s="4"/>
      <c r="V69" s="4"/>
    </row>
    <row r="70" spans="1:22" x14ac:dyDescent="0.25">
      <c r="A70" s="22"/>
      <c r="B70" s="22"/>
      <c r="C70" s="22"/>
      <c r="D70" s="22"/>
      <c r="F70" s="22"/>
      <c r="G70" s="22"/>
      <c r="H70" s="22"/>
      <c r="I70" s="4"/>
      <c r="J70" s="4"/>
      <c r="K70" s="4"/>
      <c r="L70" s="4"/>
      <c r="M70" s="4"/>
      <c r="N70" s="4"/>
      <c r="O70" s="4"/>
      <c r="P70" s="4"/>
      <c r="Q70" s="4"/>
      <c r="R70" s="4"/>
      <c r="S70" s="4"/>
      <c r="T70" s="4"/>
      <c r="U70" s="4"/>
      <c r="V70" s="4"/>
    </row>
    <row r="71" spans="1:22" x14ac:dyDescent="0.25">
      <c r="A71" s="22"/>
      <c r="B71" s="22"/>
      <c r="C71" s="22"/>
      <c r="D71" s="22"/>
      <c r="F71" s="22"/>
      <c r="G71" s="22"/>
      <c r="H71" s="22"/>
      <c r="I71" s="4"/>
      <c r="J71" s="4"/>
      <c r="K71" s="4"/>
      <c r="L71" s="4"/>
      <c r="M71" s="4"/>
      <c r="N71" s="4"/>
      <c r="O71" s="4"/>
      <c r="P71" s="4"/>
      <c r="Q71" s="4"/>
      <c r="R71" s="4"/>
      <c r="S71" s="4"/>
      <c r="T71" s="4"/>
      <c r="U71" s="4"/>
      <c r="V71" s="4"/>
    </row>
    <row r="72" spans="1:22" x14ac:dyDescent="0.25">
      <c r="A72" s="22"/>
      <c r="B72" s="22"/>
      <c r="C72" s="22"/>
      <c r="D72" s="22"/>
      <c r="F72" s="22"/>
      <c r="G72" s="22"/>
      <c r="H72" s="22"/>
      <c r="I72" s="4"/>
      <c r="J72" s="4"/>
      <c r="K72" s="4"/>
      <c r="L72" s="4"/>
      <c r="M72" s="4"/>
      <c r="N72" s="4"/>
      <c r="O72" s="4"/>
      <c r="P72" s="4"/>
      <c r="Q72" s="4"/>
      <c r="R72" s="4"/>
      <c r="S72" s="4"/>
      <c r="T72" s="4"/>
      <c r="U72" s="4"/>
      <c r="V72" s="4"/>
    </row>
    <row r="73" spans="1:22" x14ac:dyDescent="0.25">
      <c r="A73" s="22"/>
      <c r="B73" s="22"/>
      <c r="C73" s="22"/>
      <c r="D73" s="22"/>
      <c r="F73" s="22"/>
      <c r="G73" s="22"/>
      <c r="H73" s="22"/>
      <c r="I73" s="4"/>
      <c r="J73" s="4"/>
      <c r="K73" s="4"/>
      <c r="L73" s="4"/>
      <c r="M73" s="4"/>
      <c r="N73" s="4"/>
      <c r="O73" s="4"/>
      <c r="P73" s="4"/>
      <c r="Q73" s="4"/>
      <c r="R73" s="4"/>
      <c r="S73" s="4"/>
      <c r="T73" s="4"/>
      <c r="U73" s="4"/>
      <c r="V73" s="4"/>
    </row>
  </sheetData>
  <sheetProtection algorithmName="SHA-512" hashValue="SzdWXDt3djiR4A/C8S99TooIpBZqWwj67SAk93v7ffb8GhBd+zotniMonFCT/9hEYkxs5+S9E9rbgx2PZzzX6w==" saltValue="AY9OwdA8KpDWoMy/KT9xHQ==" spinCount="100000" sheet="1" selectLockedCells="1"/>
  <protectedRanges>
    <protectedRange password="CBEB" sqref="F18:F32" name="Bereich2"/>
    <protectedRange password="CBEB" sqref="F10:F12" name="Bereich1"/>
  </protectedRanges>
  <mergeCells count="10">
    <mergeCell ref="A1:H1"/>
    <mergeCell ref="F42:G42"/>
    <mergeCell ref="A36:H36"/>
    <mergeCell ref="A15:H15"/>
    <mergeCell ref="A7:H7"/>
    <mergeCell ref="A2:H2"/>
    <mergeCell ref="A16:H16"/>
    <mergeCell ref="A8:H8"/>
    <mergeCell ref="A33:H33"/>
    <mergeCell ref="A34:H34"/>
  </mergeCells>
  <conditionalFormatting sqref="E19">
    <cfRule type="expression" dxfId="98" priority="243">
      <formula>OR($F$10=2,$F$10=3,$F$10=4,$F$10=5)</formula>
    </cfRule>
  </conditionalFormatting>
  <conditionalFormatting sqref="E20">
    <cfRule type="expression" dxfId="97" priority="242">
      <formula>OR($F$10=3,$F$10=4,$F$10=5)</formula>
    </cfRule>
  </conditionalFormatting>
  <conditionalFormatting sqref="E21">
    <cfRule type="expression" dxfId="96" priority="241">
      <formula>OR($F$10=4,$F$10=5)</formula>
    </cfRule>
  </conditionalFormatting>
  <conditionalFormatting sqref="E22">
    <cfRule type="expression" dxfId="95" priority="240">
      <formula>OR($F$10=5)</formula>
    </cfRule>
  </conditionalFormatting>
  <conditionalFormatting sqref="G19">
    <cfRule type="expression" dxfId="94" priority="239">
      <formula>OR($F$10=2,$F$10=3,$F$10=4,$F$10=5)</formula>
    </cfRule>
  </conditionalFormatting>
  <conditionalFormatting sqref="G20">
    <cfRule type="expression" dxfId="93" priority="238">
      <formula>OR($F$10=3,$F$10=4,$F$10=5)</formula>
    </cfRule>
  </conditionalFormatting>
  <conditionalFormatting sqref="G21">
    <cfRule type="expression" dxfId="92" priority="237">
      <formula>OR($F$10=4,$F$10=5)</formula>
    </cfRule>
  </conditionalFormatting>
  <conditionalFormatting sqref="G22">
    <cfRule type="expression" dxfId="91" priority="236">
      <formula>OR($F$10=5)</formula>
    </cfRule>
  </conditionalFormatting>
  <conditionalFormatting sqref="E28">
    <cfRule type="expression" dxfId="90" priority="225">
      <formula>OR($F$12=1,$F$12=2,$F$12=3,$F$12=4,$F$12=5)</formula>
    </cfRule>
  </conditionalFormatting>
  <conditionalFormatting sqref="E29">
    <cfRule type="expression" dxfId="89" priority="224">
      <formula>OR($F$12=2,$F$12=3,$F$12=4,$F$12=5)</formula>
    </cfRule>
  </conditionalFormatting>
  <conditionalFormatting sqref="E30">
    <cfRule type="expression" dxfId="88" priority="223">
      <formula>OR($F$12=3,$F$12=4,$F$12=5)</formula>
    </cfRule>
  </conditionalFormatting>
  <conditionalFormatting sqref="E31">
    <cfRule type="expression" dxfId="87" priority="222">
      <formula>OR($F$12=4,$F$12=5)</formula>
    </cfRule>
  </conditionalFormatting>
  <conditionalFormatting sqref="E45">
    <cfRule type="expression" dxfId="86" priority="216">
      <formula>OR($F$10=2,$F$10=3,$F$10=4,$F$10=5)</formula>
    </cfRule>
  </conditionalFormatting>
  <conditionalFormatting sqref="E46">
    <cfRule type="expression" dxfId="85" priority="215">
      <formula>OR($F$10=3,$F$10=4,$F$10=5)</formula>
    </cfRule>
  </conditionalFormatting>
  <conditionalFormatting sqref="E47">
    <cfRule type="expression" dxfId="84" priority="214">
      <formula>OR($F$10=4,$F$10=5)</formula>
    </cfRule>
  </conditionalFormatting>
  <conditionalFormatting sqref="E54">
    <cfRule type="expression" dxfId="83" priority="209">
      <formula>OR($F$12=1,$F$12=2,$F$12=3,$F$12=4,$F$12=5)</formula>
    </cfRule>
  </conditionalFormatting>
  <conditionalFormatting sqref="E55">
    <cfRule type="expression" dxfId="82" priority="208">
      <formula>OR($F$12=2,$F$12=3,$F$12=4,$F$12=5)</formula>
    </cfRule>
  </conditionalFormatting>
  <conditionalFormatting sqref="E56">
    <cfRule type="expression" dxfId="81" priority="207">
      <formula>OR($F$12=3,$F$12=4,$F$12=5)</formula>
    </cfRule>
  </conditionalFormatting>
  <conditionalFormatting sqref="E57">
    <cfRule type="expression" dxfId="80" priority="206">
      <formula>OR($F$12=4,$F$12=5)</formula>
    </cfRule>
  </conditionalFormatting>
  <conditionalFormatting sqref="F45">
    <cfRule type="expression" dxfId="79" priority="204">
      <formula>OR($F$10=2,$F$10=3,$F$10=4,$F$10=5)</formula>
    </cfRule>
  </conditionalFormatting>
  <conditionalFormatting sqref="F46">
    <cfRule type="expression" dxfId="78" priority="203">
      <formula>OR($F$10=3,$F$10=4,$F$10=5)</formula>
    </cfRule>
  </conditionalFormatting>
  <conditionalFormatting sqref="F47">
    <cfRule type="expression" dxfId="77" priority="202">
      <formula>OR($F$10=4,$F$10=5)</formula>
    </cfRule>
  </conditionalFormatting>
  <conditionalFormatting sqref="G46">
    <cfRule type="expression" dxfId="76" priority="199">
      <formula>OR($F$10=3,$F$10=4,$F$10=5)</formula>
    </cfRule>
  </conditionalFormatting>
  <conditionalFormatting sqref="G47">
    <cfRule type="expression" dxfId="75" priority="198">
      <formula>OR($F$10=4,$F$10=5)</formula>
    </cfRule>
  </conditionalFormatting>
  <conditionalFormatting sqref="F54">
    <cfRule type="expression" dxfId="74" priority="188">
      <formula>OR($F$12=1,$F$12=2,$F$12=3,$F$12=4,$F$12=5)</formula>
    </cfRule>
  </conditionalFormatting>
  <conditionalFormatting sqref="F55">
    <cfRule type="expression" dxfId="73" priority="187">
      <formula>OR($F$12=2,$F$12=3,$F$12=4,$F$12=5)</formula>
    </cfRule>
  </conditionalFormatting>
  <conditionalFormatting sqref="F56">
    <cfRule type="expression" dxfId="72" priority="186">
      <formula>OR($F$12=3,$F$12=4,$F$12=5)</formula>
    </cfRule>
  </conditionalFormatting>
  <conditionalFormatting sqref="F57">
    <cfRule type="expression" dxfId="71" priority="185">
      <formula>OR($F$12=4,$F$12=5)</formula>
    </cfRule>
  </conditionalFormatting>
  <conditionalFormatting sqref="B54">
    <cfRule type="expression" dxfId="70" priority="172">
      <formula>OR($F$12=1,$F$12=2,$F$12=3,$F$12=4,$F$12=5)</formula>
    </cfRule>
  </conditionalFormatting>
  <conditionalFormatting sqref="B55">
    <cfRule type="expression" dxfId="69" priority="171">
      <formula>OR($F$12=2,$F$12=3,$F$12=4,$F$12=5)</formula>
    </cfRule>
  </conditionalFormatting>
  <conditionalFormatting sqref="B56">
    <cfRule type="expression" dxfId="68" priority="170">
      <formula>OR($F$12=3,$F$12=4,$F$12=5)</formula>
    </cfRule>
  </conditionalFormatting>
  <conditionalFormatting sqref="B57">
    <cfRule type="expression" dxfId="67" priority="169">
      <formula>OR($F$12=5,,$F$12=4)</formula>
    </cfRule>
  </conditionalFormatting>
  <conditionalFormatting sqref="B45">
    <cfRule type="expression" dxfId="66" priority="168">
      <formula>OR($F$10=2,$F$10=3,$F$10=4,$F$10=5)</formula>
    </cfRule>
  </conditionalFormatting>
  <conditionalFormatting sqref="B46">
    <cfRule type="expression" dxfId="65" priority="167">
      <formula>OR($F$10=3,$F$10=4,$F$10=5)</formula>
    </cfRule>
  </conditionalFormatting>
  <conditionalFormatting sqref="B47">
    <cfRule type="expression" dxfId="64" priority="166">
      <formula>OR($F$10=4,$F$10=5)</formula>
    </cfRule>
  </conditionalFormatting>
  <conditionalFormatting sqref="B48">
    <cfRule type="expression" dxfId="63" priority="165">
      <formula>OR($F$10=5)</formula>
    </cfRule>
  </conditionalFormatting>
  <conditionalFormatting sqref="E48">
    <cfRule type="expression" dxfId="62" priority="164">
      <formula>OR($F$10=5)</formula>
    </cfRule>
  </conditionalFormatting>
  <conditionalFormatting sqref="F48">
    <cfRule type="expression" dxfId="61" priority="163">
      <formula>OR($F$10=5)</formula>
    </cfRule>
  </conditionalFormatting>
  <conditionalFormatting sqref="G48">
    <cfRule type="expression" dxfId="60" priority="162">
      <formula>OR($F$10=5)</formula>
    </cfRule>
  </conditionalFormatting>
  <conditionalFormatting sqref="G54">
    <cfRule type="expression" dxfId="59" priority="155">
      <formula>OR($F$12=1,$F$12=2,$F$12=3,$F$12=4,$F$12=5)</formula>
    </cfRule>
  </conditionalFormatting>
  <conditionalFormatting sqref="G55">
    <cfRule type="expression" dxfId="58" priority="154">
      <formula>OR($F$12=2,$F$12=3,$F$12=4,$F$12=5)</formula>
    </cfRule>
  </conditionalFormatting>
  <conditionalFormatting sqref="G56">
    <cfRule type="expression" dxfId="57" priority="153">
      <formula>OR($F$12=3,$F$12=4,$F$12=5)</formula>
    </cfRule>
  </conditionalFormatting>
  <conditionalFormatting sqref="G57">
    <cfRule type="expression" dxfId="56" priority="152">
      <formula>OR($F$12=4,$F$12=5)</formula>
    </cfRule>
  </conditionalFormatting>
  <conditionalFormatting sqref="E18">
    <cfRule type="expression" dxfId="55" priority="151">
      <formula>OR($F$10=1,$F$10=2,$F$10=3,$F$10=4,$F$10=5)</formula>
    </cfRule>
  </conditionalFormatting>
  <conditionalFormatting sqref="G18">
    <cfRule type="expression" dxfId="54" priority="150">
      <formula>OR($F$10=1,$F$10=2,$F$10=3,$F$10=4,$F$10=5)</formula>
    </cfRule>
  </conditionalFormatting>
  <conditionalFormatting sqref="G45">
    <cfRule type="expression" dxfId="53" priority="149">
      <formula>OR($F$10=2,$F$10=3,$F$10=4,$F$10=5)</formula>
    </cfRule>
  </conditionalFormatting>
  <conditionalFormatting sqref="B44">
    <cfRule type="expression" dxfId="52" priority="148">
      <formula>OR($F$10=1,$F$10=2,$F$10=3,$F$10=4,$F$10=5)</formula>
    </cfRule>
  </conditionalFormatting>
  <conditionalFormatting sqref="E44:G44">
    <cfRule type="expression" dxfId="51" priority="147">
      <formula>OR($F$10=1,$F$10=2,$F$10=3,$F$10=4,$F$10=5)</formula>
    </cfRule>
  </conditionalFormatting>
  <conditionalFormatting sqref="F51">
    <cfRule type="expression" dxfId="50" priority="143">
      <formula>OR($F$11=3,$F$11=4,$F$11=5)</formula>
    </cfRule>
  </conditionalFormatting>
  <conditionalFormatting sqref="F50">
    <cfRule type="expression" dxfId="49" priority="142">
      <formula>OR($F$11=2,$F$11=3,$F$11=4,$F$11=5)</formula>
    </cfRule>
  </conditionalFormatting>
  <conditionalFormatting sqref="G51">
    <cfRule type="expression" dxfId="48" priority="140">
      <formula>OR($F$11=3,$F$11=4,$F$11=5)</formula>
    </cfRule>
  </conditionalFormatting>
  <conditionalFormatting sqref="E32">
    <cfRule type="expression" dxfId="47" priority="73">
      <formula>OR($F$12=5)</formula>
    </cfRule>
  </conditionalFormatting>
  <conditionalFormatting sqref="G23">
    <cfRule type="expression" dxfId="46" priority="72">
      <formula>OR($F$11=5,$F$11=4,$F$11=3,$F$11=2,$F$11=1)</formula>
    </cfRule>
  </conditionalFormatting>
  <conditionalFormatting sqref="G24">
    <cfRule type="expression" dxfId="45" priority="71">
      <formula>OR($F$11=5,$F$11=4,$F$11=3,$F$11=2)</formula>
    </cfRule>
  </conditionalFormatting>
  <conditionalFormatting sqref="G25">
    <cfRule type="expression" dxfId="44" priority="70">
      <formula>OR($F$11=5,$F$11=4,$F$11=3)</formula>
    </cfRule>
  </conditionalFormatting>
  <conditionalFormatting sqref="G26">
    <cfRule type="expression" dxfId="43" priority="69">
      <formula>OR($F$11=5,$F$11=4)</formula>
    </cfRule>
  </conditionalFormatting>
  <conditionalFormatting sqref="G27">
    <cfRule type="expression" dxfId="42" priority="68">
      <formula>OR($F$11=5)</formula>
    </cfRule>
  </conditionalFormatting>
  <conditionalFormatting sqref="G28">
    <cfRule type="expression" dxfId="41" priority="67">
      <formula>OR($F$12=5,$F$12=1,$F$12=2,$F$12=3,$F$12=4)</formula>
    </cfRule>
  </conditionalFormatting>
  <conditionalFormatting sqref="G29">
    <cfRule type="expression" dxfId="40" priority="66">
      <formula>OR($F$12=5,$F$12=2,$F$12=3,$F$12=4)</formula>
    </cfRule>
  </conditionalFormatting>
  <conditionalFormatting sqref="G30">
    <cfRule type="expression" dxfId="39" priority="65">
      <formula>OR($F$12=4,$F$12=3,$F$12=5)</formula>
    </cfRule>
  </conditionalFormatting>
  <conditionalFormatting sqref="G31">
    <cfRule type="expression" dxfId="38" priority="64">
      <formula>OR($F$12=4,$F$12=5)</formula>
    </cfRule>
  </conditionalFormatting>
  <conditionalFormatting sqref="G32">
    <cfRule type="expression" dxfId="37" priority="63">
      <formula>OR($F$12=5)</formula>
    </cfRule>
  </conditionalFormatting>
  <conditionalFormatting sqref="G58">
    <cfRule type="expression" dxfId="36" priority="52">
      <formula>OR($F$12=5)</formula>
    </cfRule>
  </conditionalFormatting>
  <conditionalFormatting sqref="E58">
    <cfRule type="expression" dxfId="35" priority="54">
      <formula>OR($F$12=5)</formula>
    </cfRule>
  </conditionalFormatting>
  <conditionalFormatting sqref="F58">
    <cfRule type="expression" dxfId="34" priority="53">
      <formula>OR($F$12=5)</formula>
    </cfRule>
  </conditionalFormatting>
  <conditionalFormatting sqref="E49">
    <cfRule type="expression" dxfId="33" priority="49">
      <formula>OR($F$11=1,$F$11=2,$F$11=3,$F$11=4,$F$11=5)</formula>
    </cfRule>
  </conditionalFormatting>
  <conditionalFormatting sqref="E52">
    <cfRule type="expression" dxfId="32" priority="48">
      <formula>OR($F$11=4,$F$11=5)</formula>
    </cfRule>
  </conditionalFormatting>
  <conditionalFormatting sqref="E53">
    <cfRule type="expression" dxfId="31" priority="47">
      <formula>OR($F$11=5)</formula>
    </cfRule>
  </conditionalFormatting>
  <conditionalFormatting sqref="E51">
    <cfRule type="expression" dxfId="30" priority="46">
      <formula>OR($F$11=3,$F$11=4,$F$11=5)</formula>
    </cfRule>
  </conditionalFormatting>
  <conditionalFormatting sqref="F53">
    <cfRule type="expression" dxfId="29" priority="45">
      <formula>OR($F$11=5)</formula>
    </cfRule>
  </conditionalFormatting>
  <conditionalFormatting sqref="G53">
    <cfRule type="expression" dxfId="28" priority="44">
      <formula>OR($F$11=5)</formula>
    </cfRule>
  </conditionalFormatting>
  <conditionalFormatting sqref="F49">
    <cfRule type="expression" dxfId="27" priority="43">
      <formula>OR($F$11=1,$F$11=2,$F$11=3,$F$11=4,$F$11=5)</formula>
    </cfRule>
  </conditionalFormatting>
  <conditionalFormatting sqref="G49">
    <cfRule type="expression" dxfId="26" priority="42">
      <formula>OR($F$11=1,$F$11=2,$F$11=3,$F$11=4,$F$11=5)</formula>
    </cfRule>
  </conditionalFormatting>
  <conditionalFormatting sqref="E50">
    <cfRule type="expression" dxfId="25" priority="41">
      <formula>OR($F$11=2,$F$11=3,$F$11=4,$F$11=5)</formula>
    </cfRule>
  </conditionalFormatting>
  <conditionalFormatting sqref="G52">
    <cfRule type="expression" dxfId="24" priority="40">
      <formula>OR($F$11=4,$F$11=5)</formula>
    </cfRule>
  </conditionalFormatting>
  <conditionalFormatting sqref="G50">
    <cfRule type="expression" dxfId="23" priority="39">
      <formula>OR($F$11=2,$F$11=3,$F$11=4,$F$11=5)</formula>
    </cfRule>
  </conditionalFormatting>
  <conditionalFormatting sqref="F52">
    <cfRule type="expression" dxfId="22" priority="38">
      <formula>OR($F$11=4,$F$11=5)</formula>
    </cfRule>
  </conditionalFormatting>
  <conditionalFormatting sqref="B58">
    <cfRule type="expression" dxfId="21" priority="37">
      <formula>OR($F$12=5)</formula>
    </cfRule>
  </conditionalFormatting>
  <conditionalFormatting sqref="F18">
    <cfRule type="expression" dxfId="20" priority="24">
      <formula>OR(F10=1,F10=2,F10=3,F10=4,F10=5)</formula>
    </cfRule>
  </conditionalFormatting>
  <conditionalFormatting sqref="F19">
    <cfRule type="expression" dxfId="19" priority="23">
      <formula>OR(F10=2,F10=3,F10=4,F10=5)</formula>
    </cfRule>
  </conditionalFormatting>
  <conditionalFormatting sqref="F20">
    <cfRule type="expression" dxfId="18" priority="22">
      <formula>OR(F10=3,F10=4,F10=5)</formula>
    </cfRule>
  </conditionalFormatting>
  <conditionalFormatting sqref="F21">
    <cfRule type="expression" dxfId="17" priority="21">
      <formula>OR(F10=4,F10=5)</formula>
    </cfRule>
  </conditionalFormatting>
  <conditionalFormatting sqref="F22">
    <cfRule type="expression" dxfId="16" priority="20">
      <formula>OR(F10=5)</formula>
    </cfRule>
  </conditionalFormatting>
  <conditionalFormatting sqref="F25">
    <cfRule type="expression" dxfId="15" priority="19">
      <formula>OR($F$11=3,$F$11=4,$F$11=5)</formula>
    </cfRule>
  </conditionalFormatting>
  <conditionalFormatting sqref="F26">
    <cfRule type="expression" dxfId="14" priority="18">
      <formula>OR($F$11=4,$F$11=5)</formula>
    </cfRule>
  </conditionalFormatting>
  <conditionalFormatting sqref="F24">
    <cfRule type="expression" dxfId="13" priority="17">
      <formula>OR($F$11=2,$F$11=3,$F$11=4,$F$11=5)</formula>
    </cfRule>
  </conditionalFormatting>
  <conditionalFormatting sqref="F23">
    <cfRule type="expression" dxfId="12" priority="16">
      <formula>OR(F11=1,F11=2,F11=3,F11=4,F11=5)</formula>
    </cfRule>
  </conditionalFormatting>
  <conditionalFormatting sqref="F27">
    <cfRule type="expression" dxfId="11" priority="15">
      <formula>OR($F$11=5)</formula>
    </cfRule>
  </conditionalFormatting>
  <conditionalFormatting sqref="F28">
    <cfRule type="expression" dxfId="10" priority="14">
      <formula>OR($F$12=1,$F$12=2,$F$12=3,$F$12=4,$F$12=5)</formula>
    </cfRule>
  </conditionalFormatting>
  <conditionalFormatting sqref="F29">
    <cfRule type="expression" dxfId="9" priority="13">
      <formula>OR($F$12=2,$F$12=3,$F$12=4,$F$12=5)</formula>
    </cfRule>
  </conditionalFormatting>
  <conditionalFormatting sqref="F30">
    <cfRule type="expression" dxfId="8" priority="12">
      <formula>OR($F$12=3,$F$12=4,$F$12=5)</formula>
    </cfRule>
  </conditionalFormatting>
  <conditionalFormatting sqref="F31">
    <cfRule type="expression" dxfId="7" priority="11">
      <formula>OR($F$12=4,$F$12=5)</formula>
    </cfRule>
  </conditionalFormatting>
  <conditionalFormatting sqref="F32">
    <cfRule type="expression" dxfId="6" priority="10">
      <formula>OR($F$12=5)</formula>
    </cfRule>
  </conditionalFormatting>
  <conditionalFormatting sqref="B49:B53">
    <cfRule type="expression" dxfId="5" priority="8">
      <formula>OR($F$11=1,$F$11=2,$F$11=3,$F$11=4,$F$11=5)</formula>
    </cfRule>
  </conditionalFormatting>
  <conditionalFormatting sqref="E23">
    <cfRule type="expression" dxfId="4" priority="5">
      <formula>OR($F$11=1,$F$11=2,$F$11=3,$F$11=4,$F$11=5)</formula>
    </cfRule>
  </conditionalFormatting>
  <conditionalFormatting sqref="E24">
    <cfRule type="expression" dxfId="3" priority="4">
      <formula>OR($F$11=2,$F$11=3,$F$11=4,$F$11=5)</formula>
    </cfRule>
  </conditionalFormatting>
  <conditionalFormatting sqref="E25">
    <cfRule type="expression" dxfId="2" priority="3">
      <formula>OR($F$11=3,$F$11=4,$F$11=5)</formula>
    </cfRule>
  </conditionalFormatting>
  <conditionalFormatting sqref="E26">
    <cfRule type="expression" dxfId="1" priority="2">
      <formula>OR($F$11=4,$F$11=5)</formula>
    </cfRule>
  </conditionalFormatting>
  <conditionalFormatting sqref="E27">
    <cfRule type="expression" dxfId="0" priority="1">
      <formula>OR($F$11=5)</formula>
    </cfRule>
  </conditionalFormatting>
  <dataValidations xWindow="633" yWindow="471" count="4">
    <dataValidation type="whole" errorStyle="information" allowBlank="1" showErrorMessage="1" errorTitle="Anzahl beschränkt" error="Bitte wählen Sie eine Zahl von 1 bis 5" prompt="Der Aufnahmebeitrag halbiert sich für jedes weitere App-Angebot, das vom selben IVW-Mitglied zeitgleich (d.h. am selben Tag) angemeldet wird. Die ist in den Berchnungen  unten nicht berücksichtigt." sqref="F12" xr:uid="{00000000-0002-0000-0000-000000000000}">
      <formula1>0</formula1>
      <formula2>5</formula2>
    </dataValidation>
    <dataValidation type="whole" errorStyle="information" allowBlank="1" showInputMessage="1" showErrorMessage="1" errorTitle="Begrenzte Eingabe" error="Bitte beachten Sie, dass die Engabe auf 1.000.000.000 PIs begrenzt ist." prompt="Bitte verwenden Sie folgenden Wert der PIs jeweils für die Berechnung:_x000a__x000a_geschätzte Anzahl der Pis für den ersten auszuweisenden Monat (durch  andere Mess-Tools ermittelt)" sqref="F18:F32" xr:uid="{00000000-0002-0000-0000-000001000000}">
      <formula1>1</formula1>
      <formula2>1000000000000</formula2>
    </dataValidation>
    <dataValidation type="whole" errorStyle="information" allowBlank="1" showErrorMessage="1" errorTitle="Anzahl beschränkt" error="Bitte wählen Sie eine Zahl von1 bis 5" sqref="F10" xr:uid="{00000000-0002-0000-0000-000002000000}">
      <formula1>0</formula1>
      <formula2>5</formula2>
    </dataValidation>
    <dataValidation type="whole" errorStyle="information" allowBlank="1" showErrorMessage="1" errorTitle="Anzahl beschränkt" error="Bitte wählen Sie eine Zahl von 1 bis 5" prompt="Ab 01.01.2018 gilt eine neue Beitragsordnung für die mobile enabled Websites (MEW), welche in drei Stufen bis zum Jahr 2020 eingeführt wird. Informationen zu den zukünftigen Beiträgen finden Sie weiter unten." sqref="F11" xr:uid="{00000000-0002-0000-0000-000003000000}">
      <formula1>0</formula1>
      <formula2>5</formula2>
    </dataValidation>
  </dataValidations>
  <hyperlinks>
    <hyperlink ref="E66" r:id="rId1" xr:uid="{00000000-0004-0000-0000-000000000000}"/>
    <hyperlink ref="E68" r:id="rId2" xr:uid="{00000000-0004-0000-0000-000001000000}"/>
    <hyperlink ref="E67:F67" r:id="rId3" display="&gt;&gt; Link zur Beitragsordnung für Apps" xr:uid="{00000000-0004-0000-0000-000002000000}"/>
    <hyperlink ref="E67" r:id="rId4" xr:uid="{00000000-0004-0000-0000-000003000000}"/>
    <hyperlink ref="E66:F66" r:id="rId5" display="&gt;&gt; Link zur Beitragsordnung für MEWs" xr:uid="{00000000-0004-0000-0000-000004000000}"/>
    <hyperlink ref="E68:F68" r:id="rId6" display="&gt;&gt; Link zum Aufnahmeformular" xr:uid="{00000000-0004-0000-0000-000005000000}"/>
    <hyperlink ref="E66:G66" r:id="rId7" display="&gt;&gt; Link zur Beitragsordnung für MEWs" xr:uid="{00000000-0004-0000-0000-000006000000}"/>
    <hyperlink ref="E67:G67" r:id="rId8" display="&gt;&gt; Link zur Beitragsordnung für Apps" xr:uid="{00000000-0004-0000-0000-000007000000}"/>
    <hyperlink ref="E65" r:id="rId9" display="&gt;&gt; Link zur Beitragsordnung für Online-Angebote" xr:uid="{00000000-0004-0000-0000-000008000000}"/>
    <hyperlink ref="E65:G65" r:id="rId10" display="&gt;&gt; Link zur Beitragsordnung für Online-Angebote" xr:uid="{00000000-0004-0000-0000-000009000000}"/>
  </hyperlinks>
  <pageMargins left="0.25" right="0.25" top="0.75" bottom="0.75" header="0.3" footer="0.3"/>
  <pageSetup paperSize="9" fitToWidth="0" orientation="portrait" r:id="rId11"/>
  <rowBreaks count="1" manualBreakCount="1">
    <brk id="35" max="7" man="1"/>
  </rowBreaks>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Bögelsack</dc:creator>
  <cp:lastModifiedBy>Katrin Bögelsack</cp:lastModifiedBy>
  <cp:lastPrinted>2017-10-11T11:14:35Z</cp:lastPrinted>
  <dcterms:created xsi:type="dcterms:W3CDTF">2017-08-16T13:41:22Z</dcterms:created>
  <dcterms:modified xsi:type="dcterms:W3CDTF">2021-02-16T11:23:52Z</dcterms:modified>
</cp:coreProperties>
</file>